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14" documentId="120_S{2AC9BD13-BADA-5192-A53E-5A8FF88502F6}" xr6:coauthVersionLast="47" xr6:coauthVersionMax="47" xr10:uidLastSave="{CFAFE6FA-0BE5-4C10-A148-14B13F500E0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J6" i="5"/>
  <c r="J7" i="5"/>
  <c r="J8" i="5"/>
  <c r="J9" i="5"/>
  <c r="J10" i="5"/>
  <c r="J11" i="5"/>
  <c r="J12" i="5"/>
  <c r="I6" i="5"/>
  <c r="I7" i="5"/>
  <c r="I8" i="5"/>
  <c r="I9" i="5"/>
  <c r="I10" i="5"/>
  <c r="I11" i="5"/>
  <c r="I12" i="5"/>
  <c r="B6" i="5"/>
  <c r="B7" i="5"/>
  <c r="B8" i="5"/>
  <c r="B9" i="5"/>
  <c r="B10" i="5"/>
  <c r="B11" i="5"/>
  <c r="B12"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<sst xmlns="http://schemas.openxmlformats.org/spreadsheetml/2006/main" count="180279" uniqueCount="39125">
  <si>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</si>
  <si>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</si>
  <si>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</si>
  <si>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</si>
  <si>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</si>
  <si>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</si>
  <si>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</si>
  <si>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</si>
  <si>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</si>
  <si>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</si>
  <si>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</si>
  <si>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</si>
  <si>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</si>
  <si>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</si>
  <si>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</si>
  <si>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</si>
  <si>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</si>
  <si>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</si>
  <si>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</si>
  <si>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</si>
  <si>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</si>
  <si>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</si>
  <si>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</si>
  <si>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</si>
  <si>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</si>
  <si>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</si>
  <si>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</si>
  <si>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</si>
  <si>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</si>
  <si>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</si>
  <si>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</si>
  <si>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</si>
  <si>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</si>
  <si>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</si>
  <si>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</si>
  <si>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</si>
  <si>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</si>
  <si>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</si>
  <si>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</si>
  <si>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</si>
  <si>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</si>
  <si>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</si>
  <si>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</si>
  <si>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</si>
  <si>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</si>
  <si>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</si>
  <si>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</si>
  <si>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</si>
  <si>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</si>
  <si>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</si>
  <si>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</si>
  <si>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</si>
  <si>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</si>
  <si>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</si>
  <si>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</si>
  <si>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</si>
  <si>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</si>
  <si>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</si>
  <si>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</si>
  <si>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</si>
  <si>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</si>
  <si>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</si>
  <si>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</si>
  <si>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</si>
  <si>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</si>
  <si>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</si>
  <si>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</si>
  <si>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</si>
  <si>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</si>
  <si>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</si>
  <si>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</si>
  <si>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</si>
  <si>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</si>
  <si>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</si>
  <si>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</si>
  <si>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</si>
  <si>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</si>
  <si>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</si>
  <si>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</si>
  <si>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</si>
  <si>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</si>
  <si>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</si>
  <si>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</si>
  <si>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</si>
  <si>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</si>
  <si>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</si>
  <si>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</si>
  <si>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</si>
  <si>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</si>
  <si>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</si>
  <si>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</si>
  <si>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</si>
  <si>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</si>
  <si>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</si>
  <si>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</si>
  <si>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</si>
  <si>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</si>
  <si>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</si>
  <si>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</si>
  <si>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</si>
  <si>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</si>
  <si>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</si>
  <si>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</si>
  <si>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</si>
  <si>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</si>
  <si>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</si>
  <si>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</si>
  <si>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</si>
  <si>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</si>
  <si>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</si>
  <si>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</si>
  <si>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</si>
  <si>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</si>
  <si>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</si>
  <si>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</si>
  <si>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</si>
  <si>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</si>
  <si>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</si>
  <si>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</si>
  <si>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</si>
  <si>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</si>
  <si>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</si>
  <si>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</si>
  <si>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</si>
  <si>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</si>
  <si>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</si>
  <si>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</si>
  <si>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</si>
  <si>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</si>
  <si>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</si>
  <si>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</si>
  <si>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</si>
  <si>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</si>
  <si>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</si>
  <si>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</si>
  <si>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</si>
  <si>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</si>
  <si>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</si>
  <si>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</si>
  <si>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</si>
  <si>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</si>
  <si>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</si>
  <si>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</si>
  <si>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</si>
  <si>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</si>
  <si>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</si>
  <si>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</si>
  <si>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</si>
  <si>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</si>
  <si>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</si>
  <si>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</si>
  <si>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</si>
  <si>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</si>
  <si>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</si>
  <si>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</si>
  <si>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</si>
  <si>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</si>
  <si>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</si>
  <si>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</si>
  <si>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</si>
  <si>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</si>
  <si>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</si>
  <si>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</si>
  <si>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</si>
  <si>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</si>
  <si>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</si>
  <si>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</si>
  <si>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</si>
  <si>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</si>
  <si>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</si>
  <si>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</si>
  <si>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</si>
  <si>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</si>
  <si>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</si>
  <si>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</si>
  <si>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</si>
  <si>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</si>
  <si>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</si>
  <si>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</si>
  <si>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</si>
  <si>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</si>
  <si>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</si>
  <si>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</si>
  <si>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</si>
  <si>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</si>
  <si>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</si>
  <si>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</si>
  <si>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</si>
  <si>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</si>
  <si>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</si>
  <si>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</si>
  <si>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</si>
  <si>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</si>
  <si>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</si>
  <si>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</si>
  <si>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</si>
  <si>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</si>
  <si>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</si>
  <si>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</si>
  <si>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</si>
  <si>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</si>
  <si>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</si>
  <si>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</si>
  <si>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</si>
  <si>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</si>
  <si>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</si>
  <si>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</si>
  <si>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</si>
  <si>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</si>
  <si>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</si>
  <si>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</si>
  <si>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</si>
  <si>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</si>
  <si>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</si>
  <si>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</si>
  <si>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</si>
  <si>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</si>
  <si>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</si>
  <si>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</si>
  <si>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</si>
  <si>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</si>
  <si>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</si>
  <si>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</si>
  <si>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</si>
  <si>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</si>
  <si>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</si>
  <si>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</si>
  <si>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</si>
  <si>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</si>
  <si>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</si>
  <si>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</si>
  <si>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</si>
  <si>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</si>
  <si>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</si>
  <si>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</si>
  <si>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</si>
  <si>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</si>
  <si>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</si>
  <si>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</si>
  <si>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</si>
  <si>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</si>
  <si>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</si>
  <si>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</si>
  <si>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</si>
  <si>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</si>
  <si>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</si>
  <si>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</si>
  <si>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</si>
  <si>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</si>
  <si>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</si>
  <si>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</si>
  <si>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</si>
  <si>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</si>
  <si>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</si>
  <si>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</si>
  <si>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</si>
  <si>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</si>
  <si>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</si>
  <si>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</si>
  <si>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</si>
  <si>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</si>
  <si>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</si>
  <si>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</si>
  <si>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</si>
  <si>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</si>
  <si>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</si>
  <si>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</si>
  <si>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</si>
  <si>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</si>
  <si>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</si>
  <si>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</si>
  <si>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</si>
  <si>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</si>
  <si>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</si>
  <si>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</si>
  <si>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</si>
  <si>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</si>
  <si>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</si>
  <si>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</si>
  <si>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</si>
  <si>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</si>
  <si>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</si>
  <si>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</si>
  <si>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</si>
  <si>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</si>
  <si>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</si>
  <si>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</si>
  <si>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</si>
  <si>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</si>
  <si>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</si>
  <si>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</si>
  <si>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</si>
  <si>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</si>
  <si>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</si>
  <si>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</si>
  <si>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</si>
  <si>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</si>
  <si>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</si>
  <si>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</si>
  <si>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</si>
  <si>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</si>
  <si>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</si>
  <si>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</si>
  <si>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</si>
  <si>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</si>
  <si>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</si>
  <si>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</si>
  <si>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</si>
  <si>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</si>
  <si>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</si>
  <si>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</si>
  <si>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</si>
  <si>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</si>
  <si>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</si>
  <si>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</si>
  <si>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</si>
  <si>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</si>
  <si>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</si>
  <si>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</si>
  <si>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</si>
  <si>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</si>
  <si>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</si>
  <si>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</si>
  <si>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</si>
  <si>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</si>
  <si>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</si>
  <si>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</si>
  <si>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</si>
  <si>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</si>
  <si>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</si>
  <si>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</si>
  <si>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</si>
  <si>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</si>
  <si>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</si>
  <si>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</si>
  <si>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</si>
  <si>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</si>
  <si>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</si>
  <si>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</si>
  <si>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</si>
  <si>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</si>
  <si>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</si>
  <si>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</si>
  <si>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</si>
  <si>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</si>
  <si>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</si>
  <si>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</si>
  <si>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</si>
  <si>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</si>
  <si>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</si>
  <si>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</si>
  <si>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</si>
  <si>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</si>
  <si>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</si>
  <si>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</si>
  <si>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</si>
  <si>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</si>
  <si>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</si>
  <si>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</si>
  <si>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</si>
  <si>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</si>
  <si>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</si>
  <si>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</si>
  <si>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</si>
  <si>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</si>
  <si>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</si>
  <si>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</si>
  <si>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</si>
  <si>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</si>
  <si>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</si>
  <si>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</si>
  <si>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</si>
  <si>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</si>
  <si>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</si>
  <si>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</si>
  <si>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</si>
  <si>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</si>
  <si>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</si>
  <si>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</si>
  <si>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</si>
  <si>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</si>
  <si>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</si>
  <si>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</si>
  <si>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</si>
  <si>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</si>
  <si>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</si>
  <si>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</si>
  <si>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</si>
  <si>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</si>
  <si>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</si>
  <si>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</si>
  <si>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</si>
  <si>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</si>
  <si>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</si>
  <si>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</si>
  <si>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</si>
  <si>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</si>
  <si>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</si>
  <si>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</si>
  <si>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</si>
  <si>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</si>
  <si>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</si>
  <si>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</si>
  <si>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</si>
  <si>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</si>
  <si>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</si>
  <si>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</si>
  <si>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</si>
  <si>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</si>
  <si>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</si>
  <si>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</si>
  <si>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</si>
  <si>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</si>
  <si>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</si>
  <si>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</si>
  <si>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</si>
  <si>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</si>
  <si>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</si>
  <si>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</si>
  <si>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</si>
  <si>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</si>
  <si>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</si>
  <si>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</si>
  <si>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</si>
  <si>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</si>
  <si>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</si>
  <si>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</si>
  <si>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</si>
  <si>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</si>
  <si>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</si>
  <si>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</si>
  <si>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</si>
  <si>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</si>
  <si>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</si>
  <si>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</si>
  <si>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</si>
  <si>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</si>
  <si>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</si>
  <si>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</si>
  <si>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</si>
  <si>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</si>
  <si>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</si>
  <si>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</si>
  <si>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</si>
  <si>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</si>
  <si>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</si>
  <si>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</si>
  <si>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</si>
  <si>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</si>
  <si>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</si>
  <si>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</si>
  <si>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</si>
  <si>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</si>
  <si>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</si>
  <si>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</si>
  <si>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</si>
  <si>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</si>
  <si>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</si>
  <si>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</si>
  <si>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</si>
  <si>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</si>
  <si>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</si>
  <si>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</si>
  <si>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</si>
  <si>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</si>
  <si>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</si>
  <si>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</si>
  <si>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</si>
  <si>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</si>
  <si>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</si>
  <si>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</si>
  <si>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</si>
  <si>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</si>
  <si>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</si>
  <si>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</si>
  <si>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</si>
  <si>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</si>
  <si>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</si>
  <si>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</si>
  <si>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</si>
  <si>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</si>
  <si>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</si>
  <si>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</si>
  <si>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</si>
  <si>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</si>
  <si>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</si>
  <si>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</si>
  <si>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</si>
  <si>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</si>
  <si>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</si>
  <si>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</si>
  <si>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</si>
  <si>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</si>
  <si>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</si>
  <si>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</si>
  <si>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</si>
  <si>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</si>
  <si>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</si>
  <si>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</si>
  <si>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</si>
  <si>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</si>
  <si>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</si>
  <si>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</si>
  <si>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</si>
  <si>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</si>
  <si>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</si>
  <si>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</si>
  <si>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</si>
  <si>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</si>
  <si>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</si>
  <si>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</si>
  <si>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</si>
  <si>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</si>
  <si>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</si>
  <si>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</si>
  <si>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</si>
  <si>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</si>
  <si>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</si>
  <si>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</si>
  <si>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</si>
  <si>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</si>
  <si>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</si>
  <si>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</si>
  <si>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</si>
  <si>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</si>
  <si>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</si>
  <si>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</si>
  <si>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</si>
  <si>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</si>
  <si>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</si>
  <si>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</si>
  <si>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</si>
  <si>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</si>
  <si>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</si>
  <si>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</si>
  <si>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</si>
  <si>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</si>
  <si>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</si>
  <si>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</si>
  <si>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</si>
  <si>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</si>
  <si>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</si>
  <si>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</si>
  <si>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</si>
  <si>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</si>
  <si>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</si>
  <si>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</si>
  <si>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</si>
  <si>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</si>
  <si>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</si>
  <si>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</si>
  <si>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</si>
  <si>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</si>
  <si>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</si>
  <si>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</si>
  <si>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</si>
  <si>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</si>
  <si>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</si>
  <si>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</si>
  <si>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</si>
  <si>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</si>
  <si>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</si>
  <si>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</si>
  <si>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</si>
  <si>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</si>
  <si>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</si>
  <si>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</si>
  <si>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</si>
  <si>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</si>
  <si>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</si>
  <si>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</si>
  <si>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</si>
  <si>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</si>
  <si>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</si>
  <si>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</si>
  <si>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</si>
  <si>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</si>
  <si>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</si>
  <si>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</si>
  <si>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</si>
  <si>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</si>
  <si>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</si>
  <si>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</si>
  <si>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</si>
  <si>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</si>
  <si>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</si>
  <si>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</si>
  <si>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</si>
  <si>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</si>
  <si>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</si>
  <si>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</si>
  <si>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</si>
  <si>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</si>
  <si>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</si>
  <si>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</si>
  <si>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</si>
  <si>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</si>
  <si>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</si>
  <si>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</si>
  <si>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</si>
  <si>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</si>
  <si>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</si>
  <si>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</si>
  <si>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</si>
  <si>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</si>
  <si>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</si>
  <si>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</si>
  <si>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</si>
  <si>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</si>
  <si>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</si>
  <si>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</si>
  <si>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</si>
  <si>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</si>
  <si>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</si>
  <si>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</si>
  <si>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</si>
  <si>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</si>
  <si>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</si>
  <si>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</si>
  <si>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</si>
  <si>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</si>
  <si>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</si>
  <si>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</si>
  <si>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</si>
  <si>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</si>
  <si>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</si>
  <si>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</si>
  <si>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</si>
  <si>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</si>
  <si>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</si>
  <si>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</si>
  <si>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</si>
  <si>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</si>
  <si>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</si>
  <si>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</si>
  <si>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</si>
  <si>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</si>
  <si>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</si>
  <si>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</si>
  <si>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</si>
  <si>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</si>
  <si>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</si>
  <si>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</si>
  <si>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</si>
  <si>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</si>
  <si>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</si>
  <si>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</si>
  <si>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</si>
  <si>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</si>
  <si>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</si>
  <si>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</si>
  <si>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</si>
  <si>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</si>
  <si>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</si>
  <si>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</si>
  <si>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</si>
  <si>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</si>
  <si>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</si>
  <si>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</si>
  <si>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</si>
  <si>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</si>
  <si>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</si>
  <si>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</si>
  <si>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</si>
  <si>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</si>
  <si>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</si>
  <si>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</si>
  <si>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</si>
  <si>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</si>
  <si>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</si>
  <si>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</si>
  <si>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</si>
  <si>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</si>
  <si>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</si>
  <si>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</si>
  <si>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</si>
  <si>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</si>
  <si>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</si>
  <si>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</si>
  <si>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</si>
  <si>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</si>
  <si>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</si>
  <si>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</si>
  <si>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</si>
  <si>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</si>
  <si>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</si>
  <si>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</si>
  <si>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</si>
  <si>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</si>
  <si>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</si>
  <si>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</si>
  <si>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</si>
  <si>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</si>
  <si>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</si>
  <si>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</si>
  <si>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</si>
  <si>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</si>
  <si>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</si>
  <si>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</si>
  <si>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</si>
  <si>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</si>
  <si>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</si>
  <si>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</si>
  <si>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</si>
  <si>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</si>
  <si>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</si>
  <si>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</si>
  <si>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</si>
  <si>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</si>
  <si>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</si>
  <si>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</si>
  <si>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</si>
  <si>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</si>
  <si>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</si>
  <si>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</si>
  <si>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</si>
  <si>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</si>
  <si>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</si>
  <si>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</si>
  <si>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</si>
  <si>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</si>
  <si>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</si>
  <si>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</si>
  <si>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</si>
  <si>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</si>
  <si>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</si>
  <si>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</si>
  <si>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</si>
  <si>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</si>
  <si>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</si>
  <si>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</si>
  <si>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</si>
  <si>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</si>
  <si>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</si>
  <si>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</si>
  <si>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</si>
  <si>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</si>
  <si>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</si>
  <si>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</si>
  <si>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</si>
  <si>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</si>
  <si>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</si>
  <si>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</si>
  <si>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</si>
  <si>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</si>
  <si>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</si>
  <si>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</si>
  <si>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</si>
  <si>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</si>
  <si>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</si>
  <si>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</si>
  <si>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</si>
  <si>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</si>
  <si>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</si>
  <si>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</si>
  <si>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</si>
  <si>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</si>
  <si>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</si>
  <si>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</si>
  <si>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</si>
  <si>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</si>
  <si>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</si>
  <si>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</si>
  <si>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</si>
  <si>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</si>
  <si>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</si>
  <si>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</si>
  <si>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</si>
  <si>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</si>
  <si>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</si>
  <si>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</si>
  <si>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</si>
  <si>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</si>
  <si>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</si>
  <si>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</si>
  <si>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</si>
  <si>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</si>
  <si>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</si>
  <si>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</si>
  <si>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</si>
  <si>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</si>
  <si>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</si>
  <si>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</si>
  <si>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</si>
  <si>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</si>
  <si>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</si>
  <si>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</si>
  <si>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</si>
  <si>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</si>
  <si>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</si>
  <si>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</si>
  <si>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</si>
  <si>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</si>
  <si>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</si>
  <si>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</si>
  <si>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</si>
  <si>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</si>
  <si>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</si>
  <si>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</si>
  <si>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</si>
  <si>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</si>
  <si>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</si>
  <si>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</si>
  <si>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</si>
  <si>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</si>
  <si>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</si>
  <si>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</si>
  <si>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</si>
  <si>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</si>
  <si>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</si>
  <si>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</si>
  <si>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</si>
  <si>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</si>
  <si>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</si>
  <si>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</si>
  <si>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</si>
  <si>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</si>
  <si>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</si>
  <si>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</si>
  <si>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</si>
  <si>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</si>
  <si>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</si>
  <si>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</si>
  <si>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</si>
  <si>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</si>
  <si>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</si>
  <si>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</si>
  <si>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</si>
  <si>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</si>
  <si>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</si>
  <si>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</si>
  <si>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</si>
  <si>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</si>
  <si>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</si>
  <si>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</si>
  <si>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</si>
  <si>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</si>
  <si>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</si>
  <si>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</si>
  <si>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</si>
  <si>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</si>
  <si>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</si>
  <si>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</si>
  <si>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</si>
  <si>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</si>
  <si>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</si>
  <si>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</si>
  <si>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</si>
  <si>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</si>
  <si>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</si>
  <si>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</si>
  <si>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</si>
  <si>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</si>
  <si>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</si>
  <si>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</si>
  <si>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</si>
  <si>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</si>
  <si>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</si>
  <si>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</si>
  <si>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</si>
  <si>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</si>
  <si>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</si>
  <si>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</si>
  <si>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</si>
  <si>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</si>
  <si>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</si>
  <si>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</si>
  <si>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</si>
  <si>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</si>
  <si>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</si>
  <si>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</si>
  <si>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</si>
  <si>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</si>
  <si>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</si>
  <si>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</si>
  <si>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</si>
  <si>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</si>
  <si>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</si>
  <si>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</si>
  <si>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</si>
  <si>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</si>
  <si>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</si>
  <si>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</si>
  <si>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</si>
  <si>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</si>
  <si>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</si>
  <si>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</si>
  <si>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</si>
  <si>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</si>
  <si>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</si>
  <si>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</si>
  <si>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</si>
  <si>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</si>
  <si>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</si>
  <si>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</si>
  <si>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</si>
  <si>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</si>
  <si>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</si>
  <si>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</si>
  <si>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</si>
  <si>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</si>
  <si>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</si>
  <si>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</si>
  <si>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</si>
  <si>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</si>
  <si>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</si>
  <si>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</si>
  <si>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</si>
  <si>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</si>
  <si>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</si>
  <si>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</si>
  <si>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</si>
  <si>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</si>
  <si>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</si>
  <si>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</si>
  <si>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</si>
  <si>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</si>
  <si>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</si>
  <si>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</si>
  <si>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</si>
  <si>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</si>
  <si>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</si>
  <si>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</si>
  <si>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</si>
  <si>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</si>
  <si>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</si>
  <si>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</si>
  <si>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</si>
  <si>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</si>
  <si>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</si>
  <si>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</si>
  <si>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</si>
  <si>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</si>
  <si>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</si>
  <si>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</si>
  <si>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</si>
  <si>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</si>
  <si>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</si>
  <si>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</si>
  <si>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</si>
  <si>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</si>
  <si>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</si>
  <si>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</si>
  <si>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</si>
  <si>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</si>
  <si>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</si>
  <si>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</si>
  <si>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</si>
  <si>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</si>
  <si>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</si>
  <si>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</si>
  <si>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</si>
  <si>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</si>
  <si>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</si>
  <si>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</si>
  <si>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</si>
  <si>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</si>
  <si>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</si>
  <si>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</si>
  <si>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</si>
  <si>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</si>
  <si>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</si>
  <si>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</si>
  <si>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</si>
  <si>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</si>
  <si>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</si>
  <si>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</si>
  <si>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</si>
  <si>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</si>
  <si>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</si>
  <si>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</si>
  <si>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</si>
  <si>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</si>
  <si>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</si>
  <si>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</si>
  <si>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</si>
  <si>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</si>
  <si>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</si>
  <si>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</si>
  <si>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</si>
  <si>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</si>
  <si>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</si>
  <si>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</si>
  <si>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</si>
  <si>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</si>
  <si>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</si>
  <si>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</si>
  <si>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</si>
  <si>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</si>
  <si>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</si>
  <si>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</si>
  <si>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</si>
  <si>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</si>
  <si>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</si>
  <si>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</si>
  <si>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</si>
  <si>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</si>
  <si>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</si>
  <si>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</si>
  <si>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</si>
  <si>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</si>
  <si>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</si>
  <si>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</si>
  <si>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</si>
  <si>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</si>
  <si>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</si>
  <si>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</si>
  <si>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</si>
  <si>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</si>
  <si>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</si>
  <si>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</si>
  <si>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</si>
  <si>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</si>
  <si>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</si>
  <si>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</si>
  <si>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</si>
  <si>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</si>
  <si>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</si>
  <si>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</si>
  <si>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</si>
  <si>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</si>
  <si>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</si>
  <si>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</si>
  <si>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</si>
  <si>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</si>
  <si>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</si>
  <si>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</si>
  <si>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</si>
  <si>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</si>
  <si>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</si>
  <si>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</si>
  <si>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</si>
  <si>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</si>
  <si>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</si>
  <si>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</si>
  <si>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</si>
  <si>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</si>
  <si>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</si>
  <si>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</si>
  <si>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</si>
  <si>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</si>
  <si>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</si>
  <si>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</si>
  <si>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</si>
  <si>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</si>
  <si>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</si>
  <si>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</si>
  <si>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</si>
  <si>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</si>
  <si>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</si>
  <si>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</si>
  <si>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</si>
  <si>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</si>
  <si>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</si>
  <si>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</si>
  <si>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</si>
  <si>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</si>
  <si>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</si>
  <si>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</si>
  <si>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</si>
  <si>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</si>
  <si>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</si>
  <si>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</si>
  <si>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</si>
  <si>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</si>
  <si>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</si>
  <si>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</si>
  <si>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</si>
  <si>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</si>
  <si>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</si>
  <si>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</si>
  <si>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</si>
  <si>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</si>
  <si>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</si>
  <si>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</si>
  <si>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</si>
  <si>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</si>
  <si>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</si>
  <si>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</si>
  <si>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</si>
  <si>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</si>
  <si>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</si>
  <si>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</si>
  <si>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</si>
  <si>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</si>
  <si>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</si>
  <si>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</si>
  <si>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</si>
  <si>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</si>
  <si>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</si>
  <si>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</si>
  <si>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</si>
  <si>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</si>
  <si>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</si>
  <si>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</si>
  <si>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</si>
  <si>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</si>
  <si>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</si>
  <si>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</si>
  <si>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</si>
  <si>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</si>
  <si>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</si>
  <si>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</si>
  <si>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</si>
  <si>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</si>
  <si>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</si>
  <si>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</si>
  <si>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</si>
  <si>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</si>
  <si>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</si>
  <si>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</si>
  <si>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</si>
  <si>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</si>
  <si>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</si>
  <si>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</si>
  <si>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</si>
  <si>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</si>
  <si>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</si>
  <si>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</si>
  <si>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</si>
  <si>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</si>
  <si>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</si>
  <si>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</si>
  <si>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</si>
  <si>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</si>
  <si>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</si>
  <si>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</si>
  <si>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</si>
  <si>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</si>
  <si>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</si>
  <si>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</si>
  <si>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</si>
  <si>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</si>
  <si>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</si>
  <si>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</si>
  <si>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</si>
  <si>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</si>
  <si>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</si>
  <si>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</si>
  <si>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</si>
  <si>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</si>
  <si>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</si>
  <si>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</si>
  <si>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</si>
  <si>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</si>
  <si>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</si>
  <si>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</si>
  <si>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</si>
  <si>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</si>
  <si>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</si>
  <si>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</si>
  <si>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</si>
  <si>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</si>
  <si>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</si>
  <si>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</si>
  <si>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</si>
  <si>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</si>
  <si>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</si>
  <si>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</si>
  <si>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</si>
  <si>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</si>
  <si>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</si>
  <si>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</si>
  <si>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</si>
  <si>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</si>
  <si>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</si>
  <si>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</si>
  <si>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</si>
  <si>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</si>
  <si>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</si>
  <si>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</si>
  <si>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</si>
  <si>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</si>
  <si>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</si>
  <si>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</si>
  <si>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</si>
  <si>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</si>
  <si>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</si>
  <si>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</si>
  <si>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</si>
  <si>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</si>
  <si>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</si>
  <si>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</si>
  <si>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</si>
  <si>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</si>
  <si>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</si>
  <si>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</si>
  <si>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</si>
  <si>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</si>
  <si>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</si>
  <si>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</si>
  <si>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</si>
  <si>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</si>
  <si>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</si>
  <si>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</si>
  <si>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</si>
  <si>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</si>
  <si>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</si>
  <si>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</si>
  <si>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</si>
  <si>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</si>
  <si>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</si>
  <si>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</si>
  <si>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</si>
  <si>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</si>
  <si>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</si>
  <si>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</si>
  <si>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</si>
  <si>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</si>
  <si>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</si>
  <si>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</si>
  <si>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</si>
  <si>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</si>
  <si>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</si>
  <si>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</si>
  <si>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</si>
  <si>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</si>
  <si>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</si>
  <si>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</si>
  <si>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</si>
  <si>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</si>
  <si>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</si>
  <si>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</si>
  <si>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</si>
  <si>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</si>
  <si>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</si>
  <si>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</si>
  <si>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</si>
  <si>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</si>
  <si>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</si>
  <si>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</si>
  <si>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</si>
  <si>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</si>
  <si>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</si>
  <si>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</si>
  <si>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</si>
  <si>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</si>
  <si>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</si>
  <si>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</si>
  <si>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</si>
  <si>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</si>
  <si>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</si>
  <si>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</si>
  <si>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</si>
  <si>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</si>
  <si>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</si>
  <si>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</si>
  <si>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</si>
  <si>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</si>
  <si>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</si>
  <si>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</si>
  <si>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</si>
  <si>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</si>
  <si>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</si>
  <si>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</si>
  <si>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</si>
  <si>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</si>
  <si>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</si>
  <si>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</si>
  <si>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</si>
  <si>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</si>
  <si>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</si>
  <si>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</si>
  <si>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</si>
  <si>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</si>
  <si>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</si>
  <si>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</si>
  <si>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</si>
  <si>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</si>
  <si>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</si>
  <si>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</si>
  <si>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</si>
  <si>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</si>
  <si>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</si>
  <si>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</si>
  <si>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</si>
  <si>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</si>
  <si>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</si>
  <si>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</si>
  <si>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</si>
  <si>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</si>
  <si>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</si>
  <si>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</si>
  <si>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</si>
  <si>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</si>
  <si>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</si>
  <si>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</si>
  <si>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</si>
  <si>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</si>
  <si>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</si>
  <si>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</si>
  <si>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</si>
  <si>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</si>
  <si>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</si>
  <si>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</si>
  <si>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</si>
  <si>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</si>
  <si>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</si>
  <si>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</si>
  <si>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</si>
  <si>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</si>
  <si>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</si>
  <si>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</si>
  <si>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</si>
  <si>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</si>
  <si>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</si>
  <si>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</si>
  <si>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</si>
  <si>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</si>
  <si>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</si>
  <si>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</si>
  <si>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</si>
  <si>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</si>
  <si>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</si>
  <si>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</si>
  <si>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</si>
  <si>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</si>
  <si>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</si>
  <si>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</si>
  <si>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</si>
  <si>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</si>
  <si>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</si>
  <si>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</si>
  <si>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</si>
  <si>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</si>
  <si>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</si>
  <si>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</si>
  <si>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</si>
  <si>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</si>
  <si>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</si>
  <si>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</si>
  <si>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</si>
  <si>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</si>
  <si>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</si>
  <si>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</si>
  <si>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</si>
  <si>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</si>
  <si>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</si>
  <si>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</si>
  <si>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</si>
  <si>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</si>
  <si>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</si>
  <si>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</si>
  <si>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</si>
  <si>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</si>
  <si>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</si>
  <si>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</si>
  <si>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</si>
  <si>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</si>
  <si>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</si>
  <si>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</si>
  <si>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</si>
  <si>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</si>
  <si>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</si>
  <si>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</si>
  <si>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</si>
  <si>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</si>
  <si>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</si>
  <si>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</si>
  <si>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</si>
  <si>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</si>
  <si>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</si>
  <si>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</si>
  <si>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</si>
  <si>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</si>
  <si>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</si>
  <si>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</si>
  <si>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</si>
  <si>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</si>
  <si>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</si>
  <si>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</si>
  <si>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</si>
  <si>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</si>
  <si>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</si>
  <si>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</si>
  <si>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</si>
  <si>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</si>
  <si>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</si>
  <si>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</si>
  <si>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</si>
  <si>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</si>
  <si>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</si>
  <si>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</si>
  <si>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</si>
  <si>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</si>
  <si>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</si>
  <si>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</si>
  <si>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</si>
  <si>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</si>
  <si>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</si>
  <si>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</si>
  <si>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</si>
  <si>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</si>
  <si>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</si>
  <si>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</si>
  <si>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</si>
  <si>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</si>
  <si>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</si>
  <si>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</si>
  <si>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</si>
  <si>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</si>
  <si>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</si>
  <si>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</si>
  <si>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</si>
  <si>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</si>
  <si>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</si>
  <si>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</si>
  <si>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</si>
  <si>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</si>
  <si>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</si>
  <si>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</si>
  <si>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</si>
  <si>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</si>
  <si>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</si>
  <si>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</si>
  <si>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</si>
  <si>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</si>
  <si>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</si>
  <si>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</si>
  <si>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</si>
  <si>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</si>
  <si>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</si>
  <si>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</si>
  <si>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</si>
  <si>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</si>
  <si>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</si>
  <si>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</si>
  <si>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</si>
  <si>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</si>
  <si>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</si>
  <si>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</si>
  <si>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</si>
  <si>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</si>
  <si>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</si>
  <si>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</si>
  <si>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</si>
  <si>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</si>
  <si>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</si>
  <si>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</si>
  <si>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</si>
  <si>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</si>
  <si>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</si>
  <si>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</si>
  <si>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</si>
  <si>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</si>
  <si>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</si>
  <si>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</si>
  <si>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</si>
  <si>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</si>
  <si>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</si>
  <si>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</si>
  <si>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</si>
  <si>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</si>
  <si>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</si>
  <si>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</si>
  <si>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</si>
  <si>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</si>
  <si>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</si>
  <si>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</si>
  <si>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</si>
  <si>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</si>
  <si>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</si>
  <si>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</si>
  <si>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</si>
  <si>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</si>
  <si>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</si>
  <si>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</si>
  <si>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</si>
  <si>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</si>
  <si>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</si>
  <si>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</si>
  <si>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</si>
  <si>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</si>
  <si>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</si>
  <si>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</si>
  <si>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</si>
  <si>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</si>
  <si>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</si>
  <si>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</si>
  <si>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</si>
  <si>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</si>
  <si>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</si>
  <si>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</si>
  <si>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</si>
  <si>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</si>
  <si>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</si>
  <si>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</si>
  <si>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</si>
  <si>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</si>
  <si>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</si>
  <si>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</si>
  <si>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</si>
  <si>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</si>
  <si>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</si>
  <si>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</si>
  <si>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</si>
  <si>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</si>
  <si>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</si>
  <si>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</si>
  <si>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</si>
  <si>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</si>
  <si>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</si>
  <si>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</si>
  <si>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</si>
  <si>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</si>
  <si>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</si>
  <si>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</si>
  <si>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</si>
  <si>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</si>
  <si>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</si>
  <si>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</si>
  <si>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</si>
  <si>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</si>
  <si>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</si>
  <si>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</si>
  <si>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</si>
  <si>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</si>
  <si>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</si>
  <si>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</si>
  <si>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</si>
  <si>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</si>
  <si>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</si>
  <si>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</si>
  <si>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</si>
  <si>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</si>
  <si>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</si>
  <si>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</si>
  <si>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</si>
  <si>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</si>
  <si>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</si>
  <si>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</si>
  <si>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</si>
  <si>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</si>
  <si>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</si>
  <si>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</si>
  <si>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</si>
  <si>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</si>
  <si>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</si>
  <si>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</si>
  <si>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</si>
  <si>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</si>
  <si>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</si>
  <si>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</si>
  <si>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</si>
  <si>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</si>
  <si>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</si>
  <si>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</si>
  <si>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</si>
  <si>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</si>
  <si>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</si>
  <si>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</si>
  <si>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</si>
  <si>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</si>
  <si>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</si>
  <si>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</si>
  <si>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</si>
  <si>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</si>
  <si>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</si>
  <si>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</si>
  <si>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</si>
  <si>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</si>
  <si>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</si>
  <si>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</si>
  <si>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</si>
  <si>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</si>
  <si>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</si>
  <si>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</si>
  <si>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</si>
  <si>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</si>
  <si>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</si>
  <si>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</si>
  <si>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</si>
  <si>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</si>
  <si>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</si>
  <si>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</si>
  <si>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</si>
  <si>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</si>
  <si>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</si>
  <si>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</si>
  <si>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</si>
  <si>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</si>
  <si>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</si>
  <si>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</si>
  <si>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</si>
  <si>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</si>
  <si>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</si>
  <si>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</si>
  <si>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</si>
  <si>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</si>
  <si>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</si>
  <si>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</si>
  <si>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</si>
  <si>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</si>
  <si>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</si>
  <si>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</si>
  <si>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</si>
  <si>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</si>
  <si>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</si>
  <si>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</si>
  <si>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</si>
  <si>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</si>
  <si>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</si>
  <si>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</si>
  <si>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</si>
  <si>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</si>
  <si>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</si>
  <si>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</si>
  <si>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</si>
  <si>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</si>
  <si>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</si>
  <si>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</si>
  <si>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</si>
  <si>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</si>
  <si>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</si>
  <si>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</si>
  <si>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</si>
  <si>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</si>
  <si>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</si>
  <si>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</si>
  <si>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</si>
  <si>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</si>
  <si>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</si>
  <si>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</si>
  <si>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</si>
  <si>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</si>
  <si>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</si>
  <si>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</si>
  <si>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</si>
  <si>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</si>
  <si>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</si>
  <si>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</si>
  <si>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</si>
  <si>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</si>
  <si>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</si>
  <si>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</si>
  <si>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</si>
  <si>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</si>
  <si>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</si>
  <si>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</si>
  <si>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</si>
  <si>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</si>
  <si>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</si>
  <si>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</si>
  <si>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</si>
  <si>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</si>
  <si>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</si>
  <si>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</si>
  <si>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</si>
  <si>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</si>
  <si>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</si>
  <si>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</si>
  <si>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</si>
  <si>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</si>
  <si>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</si>
  <si>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</si>
  <si>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</si>
  <si>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</si>
  <si>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</si>
  <si>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</si>
  <si>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</si>
  <si>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</si>
  <si>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</si>
  <si>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</si>
  <si>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</si>
  <si>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</si>
  <si>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</si>
  <si>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</si>
  <si>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</si>
  <si>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</si>
  <si>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</si>
  <si>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</si>
  <si>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</si>
  <si>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</si>
  <si>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</si>
  <si>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</si>
  <si>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</si>
  <si>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</si>
  <si>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</si>
  <si>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</si>
  <si>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</si>
  <si>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</si>
  <si>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</si>
  <si>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</si>
  <si>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</si>
  <si>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</si>
  <si>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</si>
  <si>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</si>
  <si>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</si>
  <si>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</si>
  <si>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</si>
  <si>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</si>
  <si>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</si>
  <si>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</si>
  <si>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</si>
  <si>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</si>
  <si>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</si>
  <si>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</si>
  <si>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</si>
  <si>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</si>
  <si>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</si>
  <si>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</si>
  <si>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</si>
  <si>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</si>
  <si>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</si>
  <si>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</si>
  <si>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</si>
  <si>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</si>
  <si>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</si>
  <si>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</si>
  <si>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</si>
  <si>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</si>
  <si>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</si>
  <si>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</si>
  <si>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</si>
  <si>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</si>
  <si>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</si>
  <si>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</si>
  <si>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</si>
  <si>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</si>
  <si>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</si>
  <si>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</si>
  <si>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</si>
  <si>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</si>
  <si>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</si>
  <si>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</si>
  <si>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</si>
  <si>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</si>
  <si>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</si>
  <si>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</si>
  <si>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</si>
  <si>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</si>
  <si>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</si>
  <si>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</si>
  <si>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</si>
  <si>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</si>
  <si>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</si>
  <si>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</si>
  <si>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</si>
  <si>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</si>
  <si>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</si>
  <si>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</si>
  <si>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</si>
  <si>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</si>
  <si>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</si>
  <si>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</si>
  <si>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</si>
  <si>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</si>
  <si>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</si>
  <si>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</si>
  <si>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</si>
  <si>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</si>
  <si>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</si>
  <si>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</si>
  <si>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</si>
  <si>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</si>
  <si>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</si>
  <si>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</si>
  <si>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</si>
  <si>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</si>
  <si>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</si>
  <si>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</si>
  <si>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</si>
  <si>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</si>
  <si>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</si>
  <si>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</si>
  <si>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</si>
  <si>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</si>
  <si>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</si>
  <si>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</si>
  <si>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</si>
  <si>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</si>
  <si>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</si>
  <si>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</si>
  <si>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</si>
  <si>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</si>
  <si>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</si>
  <si>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</si>
  <si>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</si>
  <si>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</si>
  <si>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</si>
  <si>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</si>
  <si>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</si>
  <si>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</si>
  <si>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</si>
  <si>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</si>
  <si>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</si>
  <si>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</si>
  <si>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</si>
  <si>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</si>
  <si>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</si>
  <si>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</si>
  <si>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</si>
  <si>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</si>
  <si>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</si>
  <si>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</si>
  <si>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</si>
  <si>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</si>
  <si>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</si>
  <si>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</si>
  <si>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</si>
  <si>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</si>
  <si>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</si>
  <si>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</si>
  <si>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</si>
  <si>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</si>
  <si>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</si>
  <si>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</si>
  <si>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</si>
  <si>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</si>
  <si>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</si>
  <si>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</si>
  <si>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</si>
  <si>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</si>
  <si>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</si>
  <si>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</si>
  <si>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</si>
  <si>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</si>
  <si>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</si>
  <si>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</si>
  <si>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</si>
  <si>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</si>
  <si>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</si>
  <si>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</si>
  <si>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</si>
  <si>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</si>
  <si>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</si>
  <si>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</si>
  <si>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</si>
  <si>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</si>
  <si>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</si>
  <si>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</si>
  <si>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</si>
  <si>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</si>
  <si>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</si>
  <si>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</si>
  <si>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</si>
  <si>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</si>
  <si>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</si>
  <si>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</si>
  <si>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</si>
  <si>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</si>
  <si>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</si>
  <si>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</si>
  <si>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</si>
  <si>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</si>
  <si>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</si>
  <si>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</si>
  <si>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</si>
  <si>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</si>
  <si>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</si>
  <si>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</si>
  <si>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</si>
  <si>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</si>
  <si>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</si>
  <si>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</si>
  <si>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</si>
  <si>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</si>
  <si>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</si>
  <si>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</si>
  <si>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</si>
  <si>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</si>
  <si>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</si>
  <si>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</si>
  <si>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</si>
  <si>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</si>
  <si>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</si>
  <si>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</si>
  <si>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</si>
  <si>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</si>
  <si>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</si>
  <si>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</si>
  <si>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</si>
  <si>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</si>
  <si>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</si>
  <si>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</si>
  <si>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</si>
  <si>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</si>
  <si>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</si>
  <si>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</si>
  <si>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</si>
  <si>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</si>
  <si>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</si>
  <si>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</si>
  <si>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</si>
  <si>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</si>
  <si>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</si>
  <si>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</si>
  <si>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</si>
  <si>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</si>
  <si>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</si>
  <si>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</si>
  <si>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</si>
  <si>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</si>
  <si>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</si>
  <si>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</si>
  <si>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</si>
  <si>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</si>
  <si>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</si>
  <si>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</si>
  <si>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</si>
  <si>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</si>
  <si>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</si>
  <si>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</si>
  <si>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</si>
  <si>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</si>
  <si>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</si>
  <si>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</si>
  <si>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</si>
  <si>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</si>
  <si>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</si>
  <si>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</si>
  <si>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</si>
  <si>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</si>
  <si>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</si>
  <si>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</si>
  <si>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</si>
  <si>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</si>
  <si>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</si>
  <si>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</si>
  <si>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</si>
  <si>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</si>
  <si>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</si>
  <si>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</si>
  <si>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</si>
  <si>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</si>
  <si>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</si>
  <si>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</si>
  <si>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</si>
  <si>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</si>
  <si>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</si>
  <si>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</si>
  <si>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</si>
  <si>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</si>
  <si>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</si>
  <si>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</si>
  <si>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</si>
  <si>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</si>
  <si>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</si>
  <si>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</si>
  <si>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</si>
  <si>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</si>
  <si>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</si>
  <si>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</si>
  <si>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</si>
  <si>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</si>
  <si>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</si>
  <si>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</si>
  <si>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</si>
  <si>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</si>
  <si>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</si>
  <si>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</si>
  <si>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</si>
  <si>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</si>
  <si>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</si>
  <si>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</si>
  <si>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</si>
  <si>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</si>
  <si>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</si>
  <si>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</si>
  <si>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</si>
  <si>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</si>
  <si>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</si>
  <si>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</si>
  <si>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</si>
  <si>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</si>
  <si>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</si>
  <si>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</si>
  <si>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</si>
  <si>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</si>
  <si>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</si>
  <si>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</si>
  <si>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</si>
  <si>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</si>
  <si>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</si>
  <si>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</si>
  <si>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</si>
  <si>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</si>
  <si>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</si>
  <si>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</si>
  <si>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</si>
  <si>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</si>
  <si>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</si>
  <si>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</si>
  <si>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</si>
  <si>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</si>
  <si>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</si>
  <si>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</si>
  <si>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</si>
  <si>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</si>
  <si>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</si>
  <si>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</si>
  <si>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</si>
  <si>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</si>
  <si>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</si>
  <si>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</si>
  <si>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</si>
  <si>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</si>
  <si>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</si>
  <si>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</si>
  <si>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</si>
  <si>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</si>
  <si>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</si>
  <si>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</si>
  <si>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</si>
  <si>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</si>
  <si>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</si>
  <si>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</si>
  <si>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</si>
  <si>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</si>
  <si>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</si>
  <si>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</si>
  <si>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</si>
  <si>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</si>
  <si>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</si>
  <si>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</si>
  <si>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</si>
  <si>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</si>
  <si>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</si>
  <si>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</si>
  <si>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</si>
  <si>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</si>
  <si>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</si>
  <si>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</si>
  <si>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</si>
  <si>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</si>
  <si>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</si>
  <si>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</si>
  <si>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</si>
  <si>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</si>
  <si>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</si>
  <si>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</si>
  <si>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</si>
  <si>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</si>
  <si>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</si>
  <si>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</si>
  <si>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</si>
  <si>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</si>
  <si>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</si>
  <si>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</si>
  <si>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</si>
  <si>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</si>
  <si>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</si>
  <si>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</si>
  <si>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</si>
  <si>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</si>
  <si>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</si>
  <si>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</si>
  <si>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</si>
  <si>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</si>
  <si>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</si>
  <si>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</si>
  <si>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</si>
  <si>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</si>
  <si>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</si>
  <si>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</si>
  <si>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</si>
  <si>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</si>
  <si>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</si>
  <si>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</si>
  <si>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</si>
  <si>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</si>
  <si>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</si>
  <si>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</si>
  <si>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</si>
  <si>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</si>
  <si>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</si>
  <si>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</si>
  <si>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</si>
  <si>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</si>
  <si>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</si>
  <si>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</si>
  <si>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</si>
  <si>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</si>
  <si>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</si>
  <si>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</si>
  <si>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</si>
  <si>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</si>
  <si>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</si>
  <si>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</si>
  <si>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</si>
  <si>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</si>
  <si>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</si>
  <si>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</si>
  <si>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</si>
  <si>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</si>
  <si>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</si>
  <si>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</si>
  <si>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</si>
  <si>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</si>
  <si>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</si>
  <si>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</si>
  <si>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</si>
  <si>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</si>
  <si>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</si>
  <si>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</si>
  <si>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</si>
  <si>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</si>
  <si>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</si>
  <si>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</si>
  <si>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</si>
  <si>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</si>
  <si>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</si>
  <si>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</si>
  <si>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</si>
  <si>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</si>
  <si>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</si>
  <si>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</si>
  <si>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</si>
  <si>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</si>
  <si>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</si>
  <si>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</si>
  <si>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</si>
  <si>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</si>
  <si>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</si>
  <si>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</si>
  <si>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</si>
  <si>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</si>
  <si>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</si>
  <si>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</si>
  <si>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</si>
  <si>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</si>
  <si>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</si>
  <si>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</si>
  <si>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</si>
  <si>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</si>
  <si>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</si>
  <si>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</si>
  <si>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</si>
  <si>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</si>
  <si>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</si>
  <si>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</si>
  <si>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</si>
  <si>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</si>
  <si>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</si>
  <si>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</si>
  <si>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</si>
  <si>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</si>
  <si>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</si>
  <si>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</si>
  <si>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</si>
  <si>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</si>
  <si>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</si>
  <si>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</si>
  <si>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</si>
  <si>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</si>
  <si>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</si>
  <si>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</si>
  <si>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</si>
  <si>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</si>
  <si>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</si>
  <si>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</si>
  <si>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</si>
  <si>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</si>
  <si>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</si>
  <si>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</si>
  <si>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</si>
  <si>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</si>
  <si>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</si>
  <si>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</si>
  <si>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</si>
  <si>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</si>
  <si>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</si>
  <si>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</si>
  <si>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</si>
  <si>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</si>
  <si>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</si>
  <si>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</si>
  <si>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</si>
  <si>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</si>
  <si>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</si>
  <si>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</si>
  <si>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</si>
  <si>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</si>
  <si>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</si>
  <si>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</si>
  <si>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</si>
  <si>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</si>
  <si>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</si>
  <si>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</si>
  <si>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</si>
  <si>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</si>
  <si>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</si>
  <si>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</si>
  <si>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</si>
  <si>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</si>
  <si>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</si>
  <si>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</si>
  <si>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</si>
  <si>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</si>
  <si>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</si>
  <si>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</si>
  <si>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</si>
  <si>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</si>
  <si>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</si>
  <si>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</si>
  <si>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</si>
  <si>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</si>
  <si>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</si>
  <si>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</si>
  <si>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</si>
  <si>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</si>
  <si>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</si>
  <si>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</si>
  <si>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</si>
  <si>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</si>
  <si>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</si>
  <si>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</si>
  <si>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</si>
  <si>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</si>
  <si>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</si>
  <si>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</si>
  <si>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</si>
  <si>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</si>
  <si>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</si>
  <si>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</si>
  <si>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</si>
  <si>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</si>
  <si>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</si>
  <si>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</si>
  <si>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</si>
  <si>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</si>
  <si>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</si>
  <si>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</si>
  <si>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</si>
  <si>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</si>
  <si>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</si>
  <si>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</si>
  <si>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</si>
  <si>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</si>
  <si>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</si>
  <si>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</si>
  <si>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</si>
  <si>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</si>
  <si>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</si>
  <si>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</si>
  <si>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</si>
  <si>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</si>
  <si>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</si>
  <si>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</si>
  <si>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</si>
  <si>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</si>
  <si>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</si>
  <si>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</si>
  <si>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</si>
  <si>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</si>
  <si>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</si>
  <si>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</si>
  <si>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</si>
  <si>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</si>
  <si>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</si>
  <si>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</si>
  <si>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</si>
  <si>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</si>
  <si>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</si>
  <si>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</si>
  <si>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</si>
  <si>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</si>
  <si>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</si>
  <si>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</si>
  <si>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</si>
  <si>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</si>
  <si>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</si>
  <si>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</si>
  <si>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</si>
  <si>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</si>
  <si>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</si>
  <si>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</si>
  <si>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</si>
  <si>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</si>
  <si>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</si>
  <si>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</si>
  <si>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</si>
  <si>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</si>
  <si>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</si>
  <si>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</si>
  <si>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</si>
  <si>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</si>
  <si>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</si>
  <si>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</si>
  <si>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</si>
  <si>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</si>
  <si>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</si>
  <si>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</si>
  <si>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</si>
  <si>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</si>
  <si>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</si>
  <si>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</si>
  <si>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</si>
  <si>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</si>
  <si>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</si>
  <si>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</si>
  <si>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</si>
  <si>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</si>
  <si>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</si>
  <si>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</si>
  <si>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</si>
  <si>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</si>
  <si>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</si>
  <si>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</si>
  <si>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</si>
  <si>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</si>
  <si>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</si>
  <si>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</si>
  <si>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</si>
  <si>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</si>
  <si>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</si>
  <si>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</si>
  <si>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</si>
  <si>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</si>
  <si>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</si>
  <si>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</si>
  <si>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</si>
  <si>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</si>
  <si>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</si>
  <si>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</si>
  <si>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</si>
  <si>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</si>
  <si>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</si>
  <si>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</si>
  <si>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</si>
  <si>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</si>
  <si>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</si>
  <si>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</si>
  <si>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</si>
  <si>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</si>
  <si>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</si>
  <si>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</si>
  <si>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</si>
  <si>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</si>
  <si>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</si>
  <si>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</si>
  <si>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</si>
  <si>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</si>
  <si>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</si>
  <si>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</si>
  <si>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</si>
  <si>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</si>
  <si>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</si>
  <si>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</si>
  <si>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</si>
  <si>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</si>
  <si>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</si>
  <si>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</si>
  <si>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</si>
  <si>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</si>
  <si>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</si>
  <si>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</si>
  <si>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</si>
  <si>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</si>
  <si>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</si>
  <si>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</si>
  <si>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</si>
  <si>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</si>
  <si>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</si>
  <si>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</si>
  <si>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</si>
  <si>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</si>
  <si>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</si>
  <si>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</si>
  <si>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</si>
  <si>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</si>
  <si>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</si>
  <si>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</si>
  <si>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</si>
  <si>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</si>
  <si>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</si>
  <si>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</si>
  <si>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</si>
  <si>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</si>
  <si>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</si>
  <si>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</si>
  <si>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</si>
  <si>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</si>
  <si>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</si>
  <si>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</si>
  <si>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</si>
  <si>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</si>
  <si>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</si>
  <si>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</si>
  <si>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</si>
  <si>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</si>
  <si>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</si>
  <si>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</si>
  <si>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</si>
  <si>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</si>
  <si>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</si>
  <si>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</si>
  <si>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</si>
  <si>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</si>
  <si>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</si>
  <si>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</si>
  <si>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</si>
  <si>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</si>
  <si>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</si>
  <si>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</si>
  <si>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</si>
  <si>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</si>
  <si>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</si>
  <si>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</si>
  <si>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</si>
  <si>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</si>
  <si>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</si>
  <si>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</si>
  <si>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</si>
  <si>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</si>
  <si>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</si>
  <si>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</si>
  <si>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</si>
  <si>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</si>
  <si>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</si>
  <si>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</si>
  <si>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</si>
  <si>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</si>
  <si>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</si>
  <si>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</si>
  <si>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</si>
  <si>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</si>
  <si>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</si>
  <si>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</si>
  <si>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</si>
  <si>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</si>
  <si>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</si>
  <si>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</si>
  <si>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</si>
  <si>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</si>
  <si>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</si>
  <si>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</si>
  <si>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</si>
  <si>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</si>
  <si>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</si>
  <si>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</si>
  <si>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</si>
  <si>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</si>
  <si>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</si>
  <si>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</si>
  <si>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</si>
  <si>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</si>
  <si>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</si>
  <si>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</si>
  <si>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</si>
  <si>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</si>
  <si>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</si>
  <si>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</si>
  <si>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</si>
  <si>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</si>
  <si>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</si>
  <si>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</si>
  <si>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</si>
  <si>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</si>
  <si>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</si>
  <si>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</si>
  <si>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</si>
  <si>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</si>
  <si>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</si>
  <si>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</si>
  <si>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</si>
  <si>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</si>
  <si>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</si>
  <si>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</si>
  <si>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</si>
  <si>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</si>
  <si>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</si>
  <si>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</si>
  <si>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</si>
  <si>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</si>
  <si>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</si>
  <si>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</si>
  <si>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</si>
  <si>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</si>
  <si>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</si>
  <si>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</si>
  <si>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</si>
  <si>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</si>
  <si>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</si>
  <si>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</si>
  <si>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</si>
  <si>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</si>
  <si>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</si>
  <si>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</si>
  <si>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</si>
  <si>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</si>
  <si>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</si>
  <si>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</si>
  <si>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</si>
  <si>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</si>
  <si>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</si>
  <si>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</si>
  <si>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</si>
  <si>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</si>
  <si>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</si>
  <si>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</si>
  <si>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</si>
  <si>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</si>
  <si>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</si>
  <si>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</si>
  <si>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</si>
  <si>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</si>
  <si>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</si>
  <si>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</si>
  <si>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</si>
  <si>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</si>
  <si>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</si>
  <si>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</si>
  <si>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</si>
  <si>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</si>
  <si>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</si>
  <si>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</si>
  <si>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</si>
  <si>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</si>
  <si>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</si>
  <si>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</si>
  <si>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</si>
  <si>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</si>
  <si>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</si>
  <si>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</si>
  <si>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</si>
  <si>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</si>
  <si>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</si>
  <si>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</si>
  <si>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</si>
  <si>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</si>
  <si>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</si>
  <si>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</si>
  <si>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</si>
  <si>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</si>
  <si>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</si>
  <si>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</si>
  <si>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</si>
  <si>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</si>
  <si>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</si>
  <si>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</si>
  <si>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</si>
  <si>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</si>
  <si>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</si>
  <si>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</si>
  <si>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</si>
  <si>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</si>
  <si>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</si>
  <si>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</si>
  <si>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</si>
  <si>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</si>
  <si>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</si>
  <si>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</si>
  <si>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</si>
  <si>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</si>
  <si>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</si>
  <si>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</si>
  <si>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</si>
  <si>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</si>
  <si>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</si>
  <si>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</si>
  <si>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</si>
  <si>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</si>
  <si>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</si>
  <si>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</si>
  <si>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</si>
  <si>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</si>
  <si>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</si>
  <si>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</si>
  <si>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</si>
  <si>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</si>
  <si>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</si>
  <si>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</si>
  <si>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</si>
  <si>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</si>
  <si>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</si>
  <si>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</si>
  <si>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</si>
  <si>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</si>
  <si>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</si>
  <si>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</si>
  <si>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</si>
  <si>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</si>
  <si>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</si>
  <si>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</si>
  <si>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</si>
  <si>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</si>
  <si>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</si>
  <si>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</si>
  <si>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</si>
  <si>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</si>
  <si>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</si>
  <si>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</si>
  <si>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</si>
  <si>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</si>
  <si>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</si>
  <si>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</si>
  <si>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</si>
  <si>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</si>
  <si>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</si>
  <si>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</si>
  <si>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</si>
  <si>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</si>
  <si>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</si>
  <si>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</si>
  <si>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</si>
  <si>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</si>
  <si>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</si>
  <si>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</si>
  <si>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</si>
  <si>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</si>
  <si>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</si>
  <si>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</si>
  <si>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</si>
  <si>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</si>
  <si>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</si>
  <si>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</si>
  <si>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</si>
  <si>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</si>
  <si>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</si>
  <si>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</si>
  <si>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</si>
  <si>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</si>
  <si>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</si>
  <si>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</si>
  <si>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</si>
  <si>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</si>
  <si>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</si>
  <si>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</si>
  <si>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</si>
  <si>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</si>
  <si>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</si>
  <si>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</si>
  <si>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</si>
  <si>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</si>
  <si>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</si>
  <si>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</si>
  <si>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</si>
  <si>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</si>
  <si>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</si>
  <si>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</si>
  <si>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</si>
  <si>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</si>
  <si>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</si>
  <si>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</si>
  <si>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</si>
  <si>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</si>
  <si>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</si>
  <si>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</si>
  <si>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</si>
  <si>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</si>
  <si>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</si>
  <si>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</si>
  <si>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</si>
  <si>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</si>
  <si>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</si>
  <si>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</si>
  <si>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</si>
  <si>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</si>
  <si>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</si>
  <si>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</si>
  <si>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</si>
  <si>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</si>
  <si>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</si>
  <si>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</si>
  <si>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</si>
  <si>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</si>
  <si>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</si>
  <si>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</si>
  <si>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</si>
  <si>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</si>
  <si>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</si>
  <si>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</si>
  <si>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</si>
  <si>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</si>
  <si>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</si>
  <si>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</si>
  <si>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</si>
  <si>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</si>
  <si>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</si>
  <si>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</si>
  <si>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</si>
  <si>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</si>
  <si>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</si>
  <si>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</si>
  <si>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</si>
  <si>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</si>
  <si>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</si>
  <si>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</si>
  <si>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</si>
  <si>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</si>
  <si>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</si>
  <si>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</si>
  <si>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</si>
  <si>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</si>
  <si>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</si>
  <si>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</si>
  <si>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</si>
  <si>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</si>
  <si>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</si>
  <si>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</si>
  <si>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</si>
  <si>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</si>
  <si>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</si>
  <si>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</si>
  <si>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</si>
  <si>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</si>
  <si>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</si>
  <si>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</si>
  <si>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</si>
  <si>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</si>
  <si>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</si>
  <si>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</si>
  <si>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</si>
  <si>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</si>
  <si>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</si>
  <si>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</si>
  <si>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</si>
  <si>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</si>
  <si>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</si>
  <si>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</si>
  <si>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</si>
  <si>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</si>
  <si>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</si>
  <si>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</si>
  <si>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</si>
  <si>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</si>
  <si>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</si>
  <si>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</si>
  <si>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</si>
  <si>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</si>
  <si>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</si>
  <si>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</si>
  <si>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</si>
  <si>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</si>
  <si>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</si>
  <si>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</si>
  <si>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</si>
  <si>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</si>
  <si>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</si>
  <si>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</si>
  <si>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</si>
  <si>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</si>
  <si>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</si>
  <si>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</si>
  <si>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</si>
  <si>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</si>
  <si>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</si>
  <si>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</si>
  <si>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</si>
  <si>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</si>
  <si>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</si>
  <si>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</si>
  <si>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</si>
  <si>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</si>
  <si>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</si>
  <si>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</si>
  <si>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</si>
  <si>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</si>
  <si>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</si>
  <si>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</si>
  <si>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</si>
  <si>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</si>
  <si>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</si>
  <si>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</si>
  <si>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</si>
  <si>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</si>
  <si>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</si>
  <si>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</si>
  <si>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</si>
  <si>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</si>
  <si>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</si>
  <si>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</si>
  <si>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</si>
  <si>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</si>
  <si>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</si>
  <si>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</si>
  <si>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</si>
  <si>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</si>
  <si>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</si>
  <si>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</si>
  <si>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</si>
  <si>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</si>
  <si>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</si>
  <si>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</si>
  <si>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</si>
  <si>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</si>
  <si>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</si>
  <si>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</si>
  <si>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</si>
  <si>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</si>
  <si>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</si>
  <si>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</si>
  <si>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</si>
  <si>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</si>
  <si>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</si>
  <si>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</si>
  <si>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</si>
  <si>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</si>
  <si>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</si>
  <si>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</si>
  <si>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</si>
  <si>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</si>
  <si>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</si>
  <si>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</si>
  <si>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</si>
  <si>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</si>
  <si>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</si>
  <si>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</si>
  <si>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</si>
  <si>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</si>
  <si>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</si>
  <si>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</si>
  <si>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</si>
  <si>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</si>
  <si>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</si>
  <si>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</si>
  <si>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</si>
  <si>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</si>
  <si>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</si>
  <si>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</si>
  <si>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</si>
  <si>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</si>
  <si>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</si>
  <si>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</si>
  <si>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</si>
  <si>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</si>
  <si>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</si>
  <si>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</si>
  <si>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</si>
  <si>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</si>
  <si>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</si>
  <si>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</si>
  <si>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</si>
  <si>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</si>
  <si>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</si>
  <si>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</si>
  <si>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</si>
  <si>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</si>
  <si>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</si>
  <si>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</si>
  <si>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</si>
  <si>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</si>
  <si>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</si>
  <si>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</si>
  <si>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</si>
  <si>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</si>
  <si>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</si>
  <si>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</si>
  <si>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</si>
  <si>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</si>
  <si>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</si>
  <si>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</si>
  <si>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</si>
  <si>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</si>
  <si>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</si>
  <si>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</si>
  <si>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</si>
  <si>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</si>
  <si>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</si>
  <si>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</si>
  <si>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</si>
  <si>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</si>
  <si>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</si>
  <si>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</si>
  <si>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</si>
  <si>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</si>
  <si>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</si>
  <si>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</si>
  <si>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</si>
  <si>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</si>
  <si>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</si>
  <si>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</si>
  <si>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</si>
  <si>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</si>
  <si>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</si>
  <si>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</si>
  <si>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</si>
  <si>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</si>
  <si>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</si>
  <si>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</si>
  <si>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</si>
  <si>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</si>
  <si>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</si>
  <si>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</si>
  <si>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</si>
  <si>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</si>
  <si>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</si>
  <si>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</si>
  <si>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</si>
  <si>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</si>
  <si>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</si>
  <si>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</si>
  <si>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</si>
  <si>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</si>
  <si>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</si>
  <si>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</si>
  <si>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</si>
  <si>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</si>
  <si>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</si>
  <si>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</si>
  <si>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</si>
  <si>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</si>
  <si>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</si>
  <si>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</si>
  <si>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</si>
  <si>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</si>
  <si>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</si>
  <si>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</si>
  <si>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</si>
  <si>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</si>
  <si>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</si>
  <si>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</si>
  <si>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</si>
  <si>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</si>
  <si>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</si>
  <si>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</si>
  <si>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</si>
  <si>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</si>
  <si>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</si>
  <si>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</si>
  <si>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</si>
  <si>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</si>
  <si>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</si>
  <si>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</si>
  <si>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</si>
  <si>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</si>
  <si>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</si>
  <si>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</si>
  <si>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</si>
  <si>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</si>
  <si>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</si>
  <si>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</si>
  <si>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</si>
  <si>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</si>
  <si>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</si>
  <si>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</si>
  <si>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</si>
  <si>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</si>
  <si>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</si>
  <si>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</si>
  <si>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</si>
  <si>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</si>
  <si>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</si>
  <si>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</si>
  <si>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</si>
  <si>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</si>
  <si>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</si>
  <si>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</si>
  <si>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</si>
  <si>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</si>
  <si>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</si>
  <si>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</si>
  <si>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</si>
  <si>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</si>
  <si>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</si>
  <si>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</si>
  <si>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</si>
  <si>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</si>
  <si>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</si>
  <si>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</si>
  <si>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</si>
  <si>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</si>
  <si>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</si>
  <si>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</si>
  <si>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</si>
  <si>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</si>
  <si>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</si>
  <si>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</si>
  <si>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</si>
  <si>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</si>
  <si>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</si>
  <si>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</si>
  <si>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</si>
  <si>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</si>
  <si>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</si>
  <si>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</si>
  <si>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</si>
  <si>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</si>
  <si>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</si>
  <si>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</si>
  <si>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</si>
  <si>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</si>
  <si>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</si>
  <si>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</si>
  <si>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</si>
  <si>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</si>
  <si>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</si>
  <si>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</si>
  <si>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</si>
  <si>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</si>
  <si>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</si>
  <si>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</si>
  <si>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</si>
  <si>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</si>
  <si>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</si>
  <si>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</si>
  <si>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</si>
  <si>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</si>
  <si>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</si>
  <si>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</si>
  <si>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</si>
  <si>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</si>
  <si>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</si>
  <si>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</si>
  <si>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</si>
  <si>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</si>
  <si>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</si>
  <si>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</si>
  <si>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</si>
  <si>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</si>
  <si>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</si>
  <si>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</si>
  <si>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</si>
  <si>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</si>
  <si>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</si>
  <si>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</si>
  <si>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</si>
  <si>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</si>
  <si>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</si>
  <si>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</si>
  <si>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</si>
  <si>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</si>
  <si>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</si>
  <si>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</si>
  <si>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</si>
  <si>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</si>
  <si>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</si>
  <si>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</si>
  <si>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</si>
  <si>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</si>
  <si>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</si>
  <si>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</si>
  <si>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</si>
  <si>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</si>
  <si>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</si>
  <si>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</si>
  <si>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</si>
  <si>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</si>
  <si>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</si>
  <si>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</si>
  <si>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</si>
  <si>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</si>
  <si>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</si>
  <si>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</si>
  <si>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</si>
  <si>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</si>
  <si>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</si>
  <si>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</si>
  <si>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</si>
  <si>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</si>
  <si>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</si>
  <si>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</si>
  <si>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</si>
  <si>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</si>
  <si>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</si>
  <si>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</si>
  <si>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</si>
  <si>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</si>
  <si>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</si>
  <si>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</si>
  <si>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</si>
  <si>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</si>
  <si>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</si>
  <si>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</si>
  <si>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</si>
  <si>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</si>
  <si>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</si>
  <si>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</si>
  <si>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</si>
  <si>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</si>
  <si>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</si>
  <si>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</si>
  <si>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</si>
  <si>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</si>
  <si>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</si>
  <si>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</si>
  <si>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</si>
  <si>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</si>
  <si>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</si>
  <si>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</si>
  <si>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</si>
  <si>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</si>
  <si>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</si>
  <si>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</si>
  <si>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</si>
  <si>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</si>
  <si>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</si>
  <si>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</si>
  <si>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</si>
  <si>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</si>
  <si>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</si>
  <si>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</si>
  <si>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</si>
  <si>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</si>
  <si>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</si>
  <si>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</si>
  <si>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</si>
  <si>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</si>
  <si>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</si>
  <si>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</si>
  <si>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</si>
  <si>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</si>
  <si>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</si>
  <si>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</si>
  <si>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</si>
  <si>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</si>
  <si>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</si>
  <si>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</si>
  <si>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</si>
  <si>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</si>
  <si>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</si>
  <si>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</si>
  <si>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</si>
  <si>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</si>
  <si>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</si>
  <si>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</si>
  <si>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</si>
  <si>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</si>
  <si>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</si>
  <si>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</si>
  <si>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</si>
  <si>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</si>
  <si>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</si>
  <si>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</si>
  <si>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</si>
  <si>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</si>
  <si>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</si>
  <si>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</si>
  <si>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</si>
  <si>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</si>
  <si>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</si>
  <si>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</si>
  <si>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</si>
  <si>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</si>
  <si>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</si>
  <si>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</si>
  <si>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</si>
  <si>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</si>
  <si>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</si>
  <si>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</si>
  <si>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</si>
  <si>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</si>
  <si>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</si>
  <si>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</si>
  <si>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</si>
  <si>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</si>
  <si>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</si>
  <si>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</si>
  <si>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</si>
  <si>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</si>
  <si>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</si>
  <si>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</si>
  <si>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</si>
  <si>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</si>
  <si>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</si>
  <si>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</si>
  <si>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</si>
  <si>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</si>
  <si>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</si>
  <si>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</si>
  <si>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</si>
  <si>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</si>
  <si>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</si>
  <si>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</si>
  <si>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</si>
  <si>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</si>
  <si>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</si>
  <si>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</si>
  <si>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</si>
  <si>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</si>
  <si>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</si>
  <si>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</si>
  <si>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</si>
  <si>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</si>
  <si>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</si>
  <si>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</si>
  <si>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</si>
  <si>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</si>
  <si>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</si>
  <si>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</si>
  <si>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</si>
  <si>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</si>
  <si>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</si>
  <si>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</si>
  <si>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</si>
  <si>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</si>
  <si>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</si>
  <si>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</si>
  <si>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</si>
  <si>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</si>
  <si>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</si>
  <si>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</si>
  <si>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</si>
  <si>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</si>
  <si>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</si>
  <si>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</si>
  <si>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</si>
  <si>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</si>
  <si>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</si>
  <si>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</si>
  <si>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</si>
  <si>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</si>
  <si>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</si>
  <si>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</si>
  <si>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</si>
  <si>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</si>
  <si>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</si>
  <si>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</si>
  <si>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</si>
  <si>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</si>
  <si>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</si>
  <si>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</si>
  <si>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</si>
  <si>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</si>
  <si>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</si>
  <si>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</si>
  <si>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</si>
  <si>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</si>
  <si>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</si>
  <si>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</si>
  <si>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</si>
  <si>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</si>
  <si>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</si>
  <si>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</si>
  <si>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</si>
  <si>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</si>
  <si>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</si>
  <si>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</si>
  <si>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</si>
  <si>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</si>
  <si>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</si>
  <si>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</si>
  <si>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</si>
  <si>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</si>
  <si>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</si>
  <si>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</si>
  <si>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</si>
  <si>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</si>
  <si>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</si>
  <si>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</si>
  <si>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</si>
  <si>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</si>
  <si>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</si>
  <si>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</si>
  <si>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</si>
  <si>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</si>
  <si>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</si>
  <si>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</si>
  <si>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</si>
  <si>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</si>
  <si>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</si>
  <si>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</si>
  <si>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</si>
  <si>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</si>
  <si>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</si>
  <si>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</si>
  <si>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</si>
  <si>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</si>
  <si>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</si>
  <si>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</si>
  <si>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</si>
  <si>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</si>
  <si>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</si>
  <si>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</si>
  <si>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</si>
  <si>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</si>
  <si>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</si>
  <si>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</si>
  <si>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</si>
  <si>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</si>
  <si>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</si>
  <si>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</si>
  <si>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</si>
  <si>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</si>
  <si>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</si>
  <si>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</si>
  <si>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</si>
  <si>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</si>
  <si>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</si>
  <si>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</si>
  <si>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</si>
  <si>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</si>
  <si>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</si>
  <si>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</si>
  <si>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</si>
  <si>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</si>
  <si>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</si>
  <si>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</si>
  <si>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</si>
  <si>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</si>
  <si>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</si>
  <si>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</si>
  <si>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</si>
  <si>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</si>
  <si>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</si>
  <si>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</si>
  <si>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</si>
  <si>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</si>
  <si>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</si>
  <si>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</si>
  <si>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</si>
  <si>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</si>
  <si>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</si>
  <si>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</si>
  <si>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</si>
  <si>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</si>
  <si>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</si>
  <si>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</si>
  <si>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</si>
  <si>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</si>
  <si>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</si>
  <si>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</si>
  <si>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</si>
  <si>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</si>
  <si>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</si>
  <si>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</si>
  <si>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</si>
  <si>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</si>
  <si>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</si>
  <si>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</si>
  <si>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</si>
  <si>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</si>
  <si>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</si>
  <si>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</si>
  <si>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</si>
  <si>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</si>
  <si>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</si>
  <si>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</si>
  <si>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</si>
  <si>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</si>
  <si>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</si>
  <si>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</si>
  <si>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</si>
  <si>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</si>
  <si>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</si>
  <si>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</si>
  <si>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</si>
  <si>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</si>
  <si>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</si>
  <si>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</si>
  <si>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</si>
  <si>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</si>
  <si>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</si>
  <si>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</si>
  <si>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</si>
  <si>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</si>
  <si>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</si>
  <si>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</si>
  <si>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</si>
  <si>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</si>
  <si>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</si>
  <si>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</si>
  <si>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</si>
  <si>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</si>
  <si>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</si>
  <si>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</si>
  <si>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</si>
  <si>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</si>
  <si>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</si>
  <si>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</si>
  <si>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</si>
  <si>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</si>
  <si>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</si>
  <si>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</si>
  <si>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</si>
  <si>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</si>
  <si>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</si>
  <si>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</si>
  <si>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</si>
  <si>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</si>
  <si>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</si>
  <si>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</si>
  <si>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</si>
  <si>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</si>
  <si>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</si>
  <si>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</si>
  <si>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</si>
  <si>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</si>
  <si>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</si>
  <si>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</si>
  <si>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</si>
  <si>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</si>
  <si>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</si>
  <si>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</si>
  <si>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</si>
  <si>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</si>
  <si>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</si>
  <si>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</si>
  <si>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</si>
  <si>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</si>
  <si>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</si>
  <si>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</si>
  <si>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</si>
  <si>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</si>
  <si>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</si>
  <si>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</si>
  <si>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</si>
  <si>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</si>
  <si>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</si>
  <si>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</si>
  <si>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</si>
  <si>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</si>
  <si>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</si>
  <si>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</si>
  <si>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</si>
  <si>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</si>
  <si>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</si>
  <si>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</si>
  <si>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</si>
  <si>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</si>
  <si>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</si>
  <si>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</si>
  <si>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</si>
  <si>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</si>
  <si>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</si>
  <si>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</si>
  <si>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</si>
  <si>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</si>
  <si>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</si>
  <si>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</si>
  <si>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</si>
  <si>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</si>
  <si>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</si>
  <si>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</si>
  <si>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</si>
  <si>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</si>
  <si>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</si>
  <si>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</si>
  <si>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</si>
  <si>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</si>
  <si>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</si>
  <si>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</si>
  <si>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</si>
  <si>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</si>
  <si>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</si>
  <si>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</si>
  <si>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</si>
  <si>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</si>
  <si>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</si>
  <si>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</si>
  <si>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</si>
  <si>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</si>
  <si>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</si>
  <si>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</si>
  <si>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</si>
  <si>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</si>
  <si>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</si>
  <si>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</si>
  <si>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</si>
  <si>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</si>
  <si>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</si>
  <si>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</si>
  <si>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</si>
  <si>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</si>
  <si>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</si>
  <si>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</si>
  <si>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</si>
  <si>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</si>
  <si>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</si>
  <si>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</si>
  <si>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</si>
  <si>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</si>
  <si>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</si>
  <si>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</si>
  <si>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</si>
  <si>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</si>
  <si>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</si>
  <si>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</si>
  <si>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</si>
  <si>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</si>
  <si>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</si>
  <si>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</si>
  <si>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</si>
  <si>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</si>
  <si>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</si>
  <si>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</si>
  <si>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</si>
  <si>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</si>
  <si>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</si>
  <si>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</si>
  <si>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</si>
  <si>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</si>
  <si>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</si>
  <si>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</si>
  <si>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</si>
  <si>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</si>
  <si>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</si>
  <si>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</si>
  <si>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</si>
  <si>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</si>
  <si>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</si>
  <si>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</si>
  <si>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</si>
  <si>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</si>
  <si>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</si>
  <si>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</si>
  <si>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</si>
  <si>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</si>
  <si>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</si>
  <si>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</si>
  <si>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</si>
  <si>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</si>
  <si>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</si>
  <si>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</si>
  <si>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</si>
  <si>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</si>
  <si>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</si>
  <si>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</si>
  <si>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</si>
  <si>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</si>
  <si>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</si>
  <si>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</si>
  <si>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</si>
  <si>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</si>
  <si>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</si>
  <si>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</si>
  <si>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</si>
  <si>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</si>
  <si>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</si>
  <si>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</si>
  <si>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</si>
  <si>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</si>
  <si>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</si>
  <si>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</si>
  <si>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</si>
  <si>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</si>
  <si>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</si>
  <si>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</si>
  <si>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</si>
  <si>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</si>
  <si>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</si>
  <si>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</si>
  <si>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</si>
  <si>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</si>
  <si>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</si>
  <si>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</si>
  <si>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</si>
  <si>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</si>
  <si>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</si>
  <si>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</si>
  <si>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</si>
  <si>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</si>
  <si>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</si>
  <si>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</si>
  <si>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</si>
  <si>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</si>
  <si>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</si>
  <si>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</si>
  <si>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</si>
  <si>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</si>
  <si>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</si>
  <si>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</si>
  <si>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</si>
  <si>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</si>
  <si>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</si>
  <si>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</si>
  <si>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</si>
  <si>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</si>
  <si>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</si>
  <si>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</si>
  <si>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</si>
  <si>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</si>
  <si>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</si>
  <si>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</si>
  <si>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</si>
  <si>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</si>
  <si>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</si>
  <si>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</si>
  <si>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</si>
  <si>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</si>
  <si>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</si>
  <si>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</si>
  <si>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</si>
  <si>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</si>
  <si>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</si>
  <si>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</si>
  <si>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</si>
  <si>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</si>
  <si>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</si>
  <si>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</si>
  <si>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</si>
  <si>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</si>
  <si>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</si>
  <si>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</si>
  <si>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</si>
  <si>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</si>
  <si>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</si>
  <si>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</si>
  <si>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</si>
  <si>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</si>
  <si>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</si>
  <si>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</si>
  <si>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</si>
  <si>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</si>
  <si>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</si>
  <si>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</si>
  <si>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</si>
  <si>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</si>
  <si>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</si>
  <si>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</si>
  <si>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</si>
  <si>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</si>
  <si>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</si>
  <si>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</si>
  <si>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</si>
  <si>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</si>
  <si>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</si>
  <si>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</si>
  <si>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</si>
  <si>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</si>
  <si>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</si>
  <si>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</si>
  <si>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</si>
  <si>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</si>
  <si>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</si>
  <si>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</si>
  <si>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</si>
  <si>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</si>
  <si>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</si>
  <si>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</si>
  <si>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</si>
  <si>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</si>
  <si>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</si>
  <si>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</si>
  <si>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</si>
  <si>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</si>
  <si>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</si>
  <si>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</si>
  <si>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</si>
  <si>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</si>
  <si>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</si>
  <si>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</si>
  <si>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</si>
  <si>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</si>
  <si>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</si>
  <si>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</si>
  <si>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</si>
  <si>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</si>
  <si>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</si>
  <si>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</si>
  <si>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</si>
  <si>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</si>
  <si>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</si>
  <si>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</si>
  <si>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</si>
  <si>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</si>
  <si>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</si>
  <si>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</si>
  <si>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</si>
  <si>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</si>
  <si>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</si>
  <si>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</si>
  <si>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</si>
  <si>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</si>
  <si>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</si>
  <si>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</si>
  <si>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</si>
  <si>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</si>
  <si>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</si>
  <si>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</si>
  <si>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</si>
  <si>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</si>
  <si>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</si>
  <si>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</si>
  <si>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</si>
  <si>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</si>
  <si>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</si>
  <si>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</si>
  <si>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</si>
  <si>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</si>
  <si>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</si>
  <si>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</si>
  <si>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</si>
  <si>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</si>
  <si>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</si>
  <si>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</si>
  <si>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</si>
  <si>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</si>
  <si>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</si>
  <si>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</si>
  <si>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</si>
  <si>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</si>
  <si>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</si>
  <si>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</si>
  <si>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</si>
  <si>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</si>
  <si>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</si>
  <si>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</si>
  <si>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</si>
  <si>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</si>
  <si>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</si>
  <si>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</si>
  <si>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</si>
  <si>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</si>
  <si>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</si>
  <si>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</si>
  <si>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</si>
  <si>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</si>
  <si>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</si>
  <si>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</si>
  <si>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</si>
  <si>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</si>
  <si>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</si>
  <si>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</si>
  <si>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</si>
  <si>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</si>
  <si>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</si>
  <si>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</si>
  <si>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</si>
  <si>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</si>
  <si>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</si>
  <si>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</si>
  <si>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</si>
  <si>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</si>
  <si>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</si>
  <si>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</si>
  <si>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</si>
  <si>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</si>
  <si>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</si>
  <si>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</si>
  <si>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</si>
  <si>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</si>
  <si>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</si>
  <si>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</si>
  <si>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</si>
  <si>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</si>
  <si>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</si>
  <si>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</si>
  <si>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</si>
  <si>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</si>
  <si>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</si>
  <si>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</si>
  <si>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</si>
  <si>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</si>
  <si>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</si>
  <si>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</si>
  <si>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</si>
  <si>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</si>
  <si>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</si>
  <si>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</si>
  <si>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</si>
  <si>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</si>
  <si>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</si>
  <si>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</si>
  <si>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</si>
  <si>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</si>
  <si>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</si>
  <si>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</si>
  <si>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</si>
  <si>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</si>
  <si>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</si>
  <si>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</si>
  <si>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</si>
  <si>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</si>
  <si>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</si>
  <si>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</si>
  <si>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</si>
  <si>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</si>
  <si>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</si>
  <si>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</si>
  <si>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</si>
  <si>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</si>
  <si>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</si>
  <si>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</si>
  <si>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</si>
  <si>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</si>
  <si>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</si>
  <si>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</si>
  <si>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</si>
  <si>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</si>
  <si>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</si>
  <si>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</si>
  <si>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</si>
  <si>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</si>
  <si>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</si>
  <si>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</si>
  <si>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</si>
  <si>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</si>
  <si>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</si>
  <si>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</si>
  <si>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</si>
  <si>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</si>
  <si>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</si>
  <si>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</si>
  <si>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</si>
  <si>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</si>
  <si>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</si>
  <si>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</si>
  <si>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</si>
  <si>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</si>
  <si>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</si>
  <si>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</si>
  <si>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</si>
  <si>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</si>
  <si>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</si>
  <si>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</si>
  <si>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</si>
  <si>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</si>
  <si>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</si>
  <si>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</si>
  <si>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</si>
  <si>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</si>
  <si>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</si>
  <si>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</si>
  <si>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</si>
  <si>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</si>
  <si>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</si>
  <si>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</si>
  <si>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</si>
  <si>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</si>
  <si>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</si>
  <si>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</si>
  <si>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</si>
  <si>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</si>
  <si>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</si>
  <si>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</si>
  <si>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</si>
  <si>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</si>
  <si>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</si>
  <si>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</si>
  <si>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</si>
  <si>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</si>
  <si>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</si>
  <si>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</si>
  <si>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</si>
  <si>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</si>
  <si>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</si>
  <si>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</si>
  <si>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</si>
  <si>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</si>
  <si>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</si>
  <si>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</si>
  <si>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</si>
  <si>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</si>
  <si>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</si>
  <si>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</si>
  <si>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</si>
  <si>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</si>
  <si>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</si>
  <si>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</si>
  <si>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</si>
  <si>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</si>
  <si>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</si>
  <si>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</si>
  <si>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</si>
  <si>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</si>
  <si>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</si>
  <si>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</si>
  <si>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</si>
  <si>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</si>
  <si>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</si>
  <si>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</si>
  <si>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</si>
  <si>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</si>
  <si>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</si>
  <si>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</si>
  <si>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</si>
  <si>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</si>
  <si>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</si>
  <si>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</si>
  <si>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</si>
  <si>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</si>
  <si>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</si>
  <si>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</si>
  <si>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</si>
  <si>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</si>
  <si>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</si>
  <si>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</si>
  <si>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</si>
  <si>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</si>
  <si>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</si>
  <si>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</si>
  <si>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</si>
  <si>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</si>
  <si>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</si>
  <si>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</si>
  <si>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</si>
  <si>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</si>
  <si>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</si>
  <si>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</si>
  <si>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</si>
  <si>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</si>
  <si>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</si>
  <si>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</si>
  <si>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</si>
  <si>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</si>
  <si>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</si>
  <si>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</si>
  <si>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</si>
  <si>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</si>
  <si>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</si>
  <si>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</si>
  <si>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</si>
  <si>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</si>
  <si>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</si>
  <si>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</si>
  <si>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</si>
  <si>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</si>
  <si>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</si>
  <si>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</si>
  <si>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</si>
  <si>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</si>
  <si>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</si>
  <si>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</si>
  <si>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</si>
  <si>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</si>
  <si>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</si>
  <si>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</si>
  <si>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</si>
  <si>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</si>
  <si>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</si>
  <si>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</si>
  <si>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</si>
  <si>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</si>
  <si>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</si>
  <si>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</si>
  <si>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</si>
  <si>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</si>
  <si>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</si>
  <si>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</si>
  <si>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</si>
  <si>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</si>
  <si>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</si>
  <si>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</si>
  <si>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</si>
  <si>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</si>
  <si>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</si>
  <si>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</si>
  <si>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</si>
  <si>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</si>
  <si>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</si>
  <si>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</si>
  <si>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</si>
  <si>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</si>
  <si>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</si>
  <si>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</si>
  <si>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</si>
  <si>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</si>
  <si>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</si>
  <si>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</si>
  <si>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</si>
  <si>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</si>
  <si>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</si>
  <si>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</si>
  <si>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</si>
  <si>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</si>
  <si>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</si>
  <si>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</si>
  <si>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</si>
  <si>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</si>
  <si>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</si>
  <si>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</si>
  <si>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</si>
  <si>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</si>
  <si>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</si>
  <si>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</si>
  <si>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</si>
  <si>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</si>
  <si>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</si>
  <si>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</si>
  <si>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</si>
  <si>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</si>
  <si>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</si>
  <si>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</si>
  <si>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</si>
  <si>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</si>
  <si>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</si>
  <si>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</si>
  <si>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</si>
  <si>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</si>
  <si>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</si>
  <si>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</si>
  <si>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</si>
  <si>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</si>
  <si>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</si>
  <si>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</si>
  <si>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</si>
  <si>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</si>
  <si>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</si>
  <si>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</si>
  <si>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</si>
  <si>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</si>
  <si>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</si>
  <si>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</si>
  <si>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</si>
  <si>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</si>
  <si>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</si>
  <si>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</si>
  <si>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</si>
  <si>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</si>
  <si>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</si>
  <si>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</si>
  <si>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</si>
  <si>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</si>
  <si>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</si>
  <si>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</si>
  <si>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</si>
  <si>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</si>
  <si>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</si>
  <si>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</si>
  <si>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</si>
  <si>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</si>
  <si>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</si>
  <si>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</si>
  <si>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</si>
  <si>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</si>
  <si>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</si>
  <si>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</si>
  <si>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</si>
  <si>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</si>
  <si>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</si>
  <si>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</si>
  <si>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</si>
  <si>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</si>
  <si>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</si>
  <si>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</si>
  <si>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</si>
  <si>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</si>
  <si>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</si>
  <si>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</si>
  <si>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</si>
  <si>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</si>
  <si>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</si>
  <si>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</si>
  <si>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</si>
  <si>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</si>
  <si>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</si>
  <si>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</si>
  <si>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</si>
  <si>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</si>
  <si>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</si>
  <si>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</si>
  <si>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</si>
  <si>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</si>
  <si>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</si>
  <si>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</si>
  <si>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</si>
  <si>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</si>
  <si>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</si>
  <si>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</si>
  <si>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</si>
  <si>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</si>
  <si>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</si>
  <si>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</si>
  <si>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</si>
  <si>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</si>
  <si>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</si>
  <si>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</si>
  <si>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</si>
  <si>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</si>
  <si>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</si>
  <si>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</si>
  <si>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</si>
  <si>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</si>
  <si>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</si>
  <si>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</si>
  <si>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</si>
  <si>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</si>
  <si>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</si>
  <si>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</si>
  <si>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</si>
  <si>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</si>
  <si>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</si>
  <si>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</si>
  <si>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</si>
  <si>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</si>
  <si>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</si>
  <si>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</si>
  <si>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</si>
  <si>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</si>
  <si>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</si>
  <si>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</si>
  <si>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</si>
  <si>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</si>
  <si>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</si>
  <si>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</si>
  <si>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</si>
  <si>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</si>
  <si>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</si>
  <si>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</si>
  <si>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</si>
  <si>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</si>
  <si>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</si>
  <si>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</si>
  <si>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</si>
  <si>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</si>
  <si>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</si>
  <si>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</si>
  <si>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</si>
  <si>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</si>
  <si>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</si>
  <si>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</si>
  <si>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</si>
  <si>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</si>
  <si>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</si>
  <si>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</si>
  <si>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</si>
  <si>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</si>
  <si>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</si>
  <si>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</si>
  <si>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</si>
  <si>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</si>
  <si>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</si>
  <si>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</si>
  <si>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</si>
  <si>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</si>
  <si>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</si>
  <si>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</si>
  <si>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</si>
  <si>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</si>
  <si>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</si>
  <si>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</si>
  <si>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</si>
  <si>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</si>
  <si>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</si>
  <si>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</si>
  <si>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</si>
  <si>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</si>
  <si>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</si>
  <si>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</si>
  <si>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</si>
  <si>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</si>
  <si>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</si>
  <si>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</si>
  <si>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</si>
  <si>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</si>
  <si>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</si>
  <si>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</si>
  <si>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</si>
  <si>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</si>
  <si>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</si>
  <si>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</si>
  <si>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</si>
  <si>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</si>
  <si>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</si>
  <si>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</si>
  <si>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</si>
  <si>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</si>
  <si>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</si>
  <si>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</si>
  <si>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</si>
  <si>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</si>
  <si>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</si>
  <si>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</si>
  <si>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</si>
  <si>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</si>
  <si>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</si>
  <si>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</si>
  <si>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</si>
  <si>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</si>
  <si>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</si>
  <si>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</si>
  <si>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</si>
  <si>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</si>
  <si>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</si>
  <si>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</si>
  <si>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</si>
  <si>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</si>
  <si>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</si>
  <si>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</si>
  <si>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</si>
  <si>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</si>
  <si>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</si>
  <si>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</si>
  <si>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</si>
  <si>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</si>
  <si>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</si>
  <si>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</si>
  <si>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</si>
  <si>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</si>
  <si>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</si>
  <si>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</si>
  <si>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</si>
  <si>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</si>
  <si>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</si>
  <si>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</si>
  <si>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</si>
  <si>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</si>
  <si>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</si>
  <si>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</si>
  <si>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</si>
  <si>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</si>
  <si>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</si>
  <si>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</si>
  <si>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</si>
  <si>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</si>
  <si>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</si>
  <si>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</si>
  <si>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</si>
  <si>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</si>
  <si>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</si>
  <si>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</si>
  <si>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</si>
  <si>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</si>
  <si>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</si>
  <si>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</si>
  <si>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</si>
  <si>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</si>
  <si>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</si>
  <si>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</si>
  <si>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</si>
  <si>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</si>
  <si>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</si>
  <si>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</si>
  <si>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</si>
  <si>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</si>
  <si>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</si>
  <si>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</si>
  <si>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</si>
  <si>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</si>
  <si>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</si>
  <si>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</si>
  <si>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</si>
  <si>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</si>
  <si>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</si>
  <si>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</si>
  <si>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</si>
  <si>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</si>
  <si>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</si>
  <si>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</si>
  <si>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</si>
  <si>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</si>
  <si>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</si>
  <si>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</si>
  <si>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</si>
  <si>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</si>
  <si>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</si>
  <si>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</si>
  <si>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</si>
  <si>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</si>
  <si>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</si>
  <si>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</si>
  <si>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</si>
  <si>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</si>
  <si>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</si>
  <si>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</si>
  <si>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</si>
  <si>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</si>
  <si>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</si>
  <si>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</si>
  <si>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</si>
  <si>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</si>
  <si>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</si>
  <si>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</si>
  <si>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</si>
  <si>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</si>
  <si>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</si>
  <si>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</si>
  <si>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</si>
  <si>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</si>
  <si>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</si>
  <si>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</si>
  <si>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</si>
  <si>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</si>
  <si>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</si>
  <si>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</si>
  <si>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</si>
  <si>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</si>
  <si>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</si>
  <si>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</si>
  <si>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</si>
  <si>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</si>
  <si>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</si>
  <si>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</si>
  <si>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</si>
  <si>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</si>
  <si>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</si>
  <si>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</si>
  <si>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</si>
  <si>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</si>
  <si>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</si>
  <si>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</si>
  <si>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</si>
  <si>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</si>
  <si>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</si>
  <si>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</si>
  <si>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</si>
  <si>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</si>
  <si>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</si>
  <si>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</si>
  <si>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</si>
  <si>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</si>
  <si>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</si>
  <si>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</si>
  <si>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</si>
  <si>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</si>
  <si>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</si>
  <si>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</si>
  <si>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</si>
  <si>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</si>
  <si>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</si>
  <si>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</si>
  <si>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</si>
  <si>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</si>
  <si>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</si>
  <si>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</si>
  <si>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</si>
  <si>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</si>
  <si>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</si>
  <si>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</si>
  <si>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</si>
  <si>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</si>
  <si>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</si>
  <si>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</si>
  <si>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</si>
  <si>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</si>
  <si>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</si>
  <si>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</si>
  <si>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</si>
  <si>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</si>
  <si>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</si>
  <si>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</si>
  <si>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</si>
  <si>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</si>
  <si>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</si>
  <si>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</si>
  <si>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</si>
  <si>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</si>
  <si>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</si>
  <si>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</si>
  <si>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</si>
  <si>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</si>
  <si>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</si>
  <si>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</si>
  <si>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</si>
  <si>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</si>
  <si>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</si>
  <si>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</si>
  <si>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</si>
  <si>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</si>
  <si>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</si>
  <si>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</si>
  <si>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</si>
  <si>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</si>
  <si>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</si>
  <si>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</si>
  <si>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</si>
  <si>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</si>
  <si>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</si>
  <si>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</si>
  <si>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</si>
  <si>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</si>
  <si>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</si>
  <si>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</si>
  <si>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</si>
  <si>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</si>
  <si>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</si>
  <si>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</si>
  <si>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</si>
  <si>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</si>
  <si>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</si>
  <si>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</si>
  <si>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</si>
  <si>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</si>
  <si>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</si>
  <si>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</si>
  <si>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</si>
  <si>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</si>
  <si>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</si>
  <si>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</si>
  <si>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</si>
  <si>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</si>
  <si>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</si>
  <si>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</si>
  <si>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</si>
  <si>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</si>
  <si>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</si>
  <si>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</si>
  <si>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</si>
  <si>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</si>
  <si>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</si>
  <si>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</si>
  <si>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</si>
  <si>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</si>
  <si>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</si>
  <si>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</si>
  <si>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</si>
  <si>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</si>
  <si>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</si>
  <si>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</si>
  <si>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</si>
  <si>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</si>
  <si>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</si>
  <si>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</si>
  <si>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</si>
  <si>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</si>
  <si>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</si>
  <si>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</si>
  <si>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</si>
  <si>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</si>
  <si>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</si>
  <si>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</si>
  <si>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</si>
  <si>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</si>
  <si>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</si>
  <si>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</si>
  <si>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</si>
  <si>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</si>
  <si>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</si>
  <si>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</si>
  <si>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</si>
  <si>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</si>
  <si>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</si>
  <si>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</si>
  <si>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</si>
  <si>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</si>
  <si>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</si>
  <si>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</si>
  <si>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</si>
  <si>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</si>
  <si>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</si>
  <si>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</si>
  <si>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</si>
  <si>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</si>
  <si>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</si>
  <si>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</si>
  <si>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</si>
  <si>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</si>
  <si>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</si>
  <si>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</si>
  <si>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</si>
  <si>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</si>
  <si>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</si>
  <si>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</si>
  <si>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</si>
  <si>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</si>
  <si>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</si>
  <si>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</si>
  <si>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</si>
  <si>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</si>
  <si>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</si>
  <si>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</si>
  <si>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</si>
  <si>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</si>
  <si>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</si>
  <si>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</si>
  <si>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</si>
  <si>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</si>
  <si>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</si>
  <si>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</si>
  <si>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</si>
  <si>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</si>
  <si>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</si>
  <si>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</si>
  <si>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</si>
  <si>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</si>
  <si>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</si>
  <si>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</si>
  <si>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</si>
  <si>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</si>
  <si>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</si>
  <si>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</si>
  <si>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</si>
  <si>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</si>
  <si>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</si>
  <si>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</si>
  <si>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</si>
  <si>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</si>
  <si>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</si>
  <si>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</si>
  <si>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</si>
  <si>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</si>
  <si>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</si>
  <si>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</si>
  <si>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</si>
  <si>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</si>
  <si>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</si>
  <si>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</si>
  <si>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</si>
  <si>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</si>
  <si>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</si>
  <si>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</si>
  <si>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</si>
  <si>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</si>
  <si>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</si>
  <si>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</si>
  <si>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</si>
  <si>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</si>
  <si>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</si>
  <si>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</si>
  <si>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</si>
  <si>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</si>
  <si>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</si>
  <si>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</si>
  <si>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</si>
  <si>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</si>
  <si>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</si>
  <si>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</si>
  <si>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</si>
  <si>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</si>
  <si>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</si>
  <si>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</si>
  <si>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</si>
  <si>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</si>
  <si>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</si>
  <si>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</si>
  <si>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</si>
  <si>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</si>
  <si>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</si>
  <si>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</si>
  <si>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</si>
  <si>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</si>
  <si>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</si>
  <si>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</si>
  <si>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</si>
  <si>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</si>
  <si>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</si>
  <si>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</si>
  <si>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</si>
  <si>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</si>
  <si>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</si>
  <si>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</si>
  <si>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</si>
  <si>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</si>
  <si>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</si>
  <si>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</si>
  <si>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</si>
  <si>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</si>
  <si>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</si>
  <si>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</si>
  <si>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</si>
  <si>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</si>
  <si>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</si>
  <si>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</si>
  <si>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</si>
  <si>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</si>
  <si>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</si>
  <si>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</si>
  <si>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</si>
  <si>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</si>
  <si>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</si>
  <si>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</si>
  <si>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</si>
  <si>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</si>
  <si>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</si>
  <si>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</si>
  <si>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</si>
  <si>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</si>
  <si>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</si>
  <si>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</si>
  <si>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</si>
  <si>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</si>
  <si>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</si>
  <si>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</si>
  <si>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</si>
  <si>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</si>
  <si>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</si>
  <si>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</si>
  <si>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</si>
  <si>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</si>
  <si>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</si>
  <si>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</si>
  <si>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</si>
  <si>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</si>
  <si>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</si>
  <si>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</si>
  <si>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</si>
  <si>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</si>
  <si>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</si>
  <si>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</si>
  <si>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</si>
  <si>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</si>
  <si>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</si>
  <si>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</si>
  <si>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</si>
  <si>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</si>
  <si>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</si>
  <si>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</si>
  <si>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</si>
  <si>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</si>
  <si>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</si>
  <si>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</si>
  <si>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</si>
  <si>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</si>
  <si>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</si>
  <si>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</si>
  <si>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</si>
  <si>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</si>
  <si>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</si>
  <si>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</si>
  <si>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</si>
  <si>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</si>
  <si>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</si>
  <si>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</si>
  <si>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</si>
  <si>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</si>
  <si>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</si>
  <si>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</si>
  <si>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</si>
  <si>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</si>
  <si>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</si>
  <si>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</si>
  <si>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</si>
  <si>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</si>
  <si>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</si>
  <si>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</si>
  <si>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</si>
  <si>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</si>
  <si>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</si>
  <si>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</si>
  <si>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</si>
  <si>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</si>
  <si>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</si>
  <si>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</si>
  <si>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</si>
  <si>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</si>
  <si>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</si>
  <si>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</si>
  <si>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</si>
  <si>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</si>
  <si>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</si>
  <si>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</si>
  <si>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</si>
  <si>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</si>
  <si>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</si>
  <si>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</si>
  <si>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</si>
  <si>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</si>
  <si>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</si>
  <si>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</si>
  <si>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</si>
  <si>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</si>
  <si>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</si>
  <si>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</si>
  <si>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</si>
  <si>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</si>
  <si>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</si>
  <si>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</si>
  <si>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</si>
  <si>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</si>
  <si>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</si>
  <si>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</si>
  <si>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</si>
  <si>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</si>
  <si>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</si>
  <si>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</si>
  <si>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</si>
  <si>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</si>
  <si>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</si>
  <si>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</si>
  <si>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</si>
  <si>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</si>
  <si>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</si>
  <si>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</si>
  <si>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</si>
  <si>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</si>
  <si>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</si>
  <si>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</si>
  <si>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</si>
  <si>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</si>
  <si>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</si>
  <si>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</si>
  <si>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</si>
  <si>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</si>
  <si>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</si>
  <si>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</si>
  <si>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</si>
  <si>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</si>
  <si>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</si>
  <si>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</si>
  <si>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</si>
  <si>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</si>
  <si>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</si>
  <si>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</si>
  <si>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</si>
  <si>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</si>
  <si>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</si>
  <si>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</si>
  <si>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</si>
  <si>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</si>
  <si>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</si>
  <si>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</si>
  <si>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</si>
  <si>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</si>
  <si>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</si>
  <si>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</si>
  <si>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</si>
  <si>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</si>
  <si>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</si>
  <si>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</si>
  <si>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</si>
  <si>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</si>
  <si>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</si>
  <si>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</si>
  <si>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</si>
  <si>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</si>
  <si>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</si>
  <si>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</si>
  <si>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</si>
  <si>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</si>
  <si>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</si>
  <si>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</si>
  <si>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</si>
  <si>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</si>
  <si>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</si>
  <si>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</si>
  <si>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</si>
  <si>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</si>
  <si>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</si>
  <si>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</si>
  <si>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</si>
  <si>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</si>
  <si>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</si>
  <si>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</si>
  <si>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</si>
  <si>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</si>
  <si>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</si>
  <si>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</si>
  <si>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</si>
  <si>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</si>
  <si>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</si>
  <si>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</si>
  <si>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</si>
  <si>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</si>
  <si>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</si>
  <si>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</si>
  <si>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</si>
  <si>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</si>
  <si>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</si>
  <si>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</si>
  <si>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</si>
  <si>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</si>
  <si>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</si>
  <si>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</si>
  <si>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</si>
  <si>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</si>
  <si>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</si>
  <si>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</si>
  <si>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</si>
  <si>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</si>
  <si>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</si>
  <si>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</si>
  <si>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</si>
  <si>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</si>
  <si>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</si>
  <si>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</si>
  <si>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</si>
  <si>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</si>
  <si>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</si>
  <si>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</si>
  <si>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</si>
  <si>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</si>
  <si>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</si>
  <si>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</si>
  <si>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</si>
  <si>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</si>
  <si>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</si>
  <si>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</si>
  <si>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</si>
  <si>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</si>
  <si>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</si>
  <si>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</si>
  <si>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</si>
  <si>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</si>
  <si>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</si>
  <si>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</si>
  <si>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</si>
  <si>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</si>
  <si>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</si>
  <si>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</si>
  <si>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</si>
  <si>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</si>
  <si>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</si>
  <si>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</si>
  <si>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</si>
  <si>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</si>
  <si>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</si>
  <si>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</si>
  <si>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</si>
  <si>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</si>
  <si>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</si>
  <si>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</si>
  <si>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</si>
  <si>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</si>
  <si>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</si>
  <si>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</si>
  <si>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</si>
  <si>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</si>
  <si>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</si>
  <si>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</si>
  <si>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</si>
  <si>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</si>
  <si>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</si>
  <si>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</si>
  <si>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</si>
  <si>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</si>
  <si>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</si>
  <si>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</si>
  <si>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</si>
  <si>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</si>
  <si>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</si>
  <si>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</si>
  <si>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</si>
  <si>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</si>
  <si>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</si>
  <si>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</si>
  <si>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</si>
  <si>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</si>
  <si>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</si>
  <si>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</si>
  <si>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</si>
  <si>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</si>
  <si>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</si>
  <si>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</si>
  <si>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</si>
  <si>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</si>
  <si>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</si>
  <si>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</si>
  <si>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</si>
  <si>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</si>
  <si>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</si>
  <si>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</si>
  <si>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</si>
  <si>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</si>
  <si>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</si>
  <si>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</si>
  <si>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</si>
  <si>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</si>
  <si>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</si>
  <si>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</si>
  <si>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</si>
  <si>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</si>
  <si>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</si>
  <si>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</si>
  <si>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</si>
  <si>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</si>
  <si>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</si>
  <si>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</si>
  <si>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</si>
  <si>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</si>
  <si>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</si>
  <si>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</si>
  <si>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</si>
  <si>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</si>
  <si>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</si>
  <si>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</si>
  <si>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</si>
  <si>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</si>
  <si>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</si>
  <si>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</si>
  <si>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</si>
  <si>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</si>
  <si>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</si>
  <si>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</si>
  <si>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</si>
  <si>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</si>
  <si>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</si>
  <si>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</si>
  <si>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</si>
  <si>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</si>
  <si>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</si>
  <si>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</si>
  <si>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</si>
  <si>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</si>
  <si>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</si>
  <si>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</si>
  <si>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</si>
  <si>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</si>
  <si>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</si>
  <si>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</si>
  <si>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</si>
  <si>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</si>
  <si>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</si>
  <si>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</si>
  <si>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</si>
  <si>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</si>
  <si>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</si>
  <si>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</si>
  <si>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</si>
  <si>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</si>
  <si>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</si>
  <si>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</si>
  <si>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</si>
  <si>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</si>
  <si>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</si>
  <si>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</si>
  <si>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</si>
  <si>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</si>
  <si>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</si>
  <si>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</si>
  <si>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</si>
  <si>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</si>
  <si>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</si>
  <si>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</si>
  <si>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</si>
  <si>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</si>
  <si>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</si>
  <si>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</si>
  <si>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</si>
  <si>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</si>
  <si>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</si>
  <si>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</si>
  <si>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</si>
  <si>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</si>
  <si>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</si>
  <si>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</si>
  <si>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</si>
  <si>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</si>
  <si>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</si>
  <si>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</si>
  <si>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</si>
  <si>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</si>
  <si>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</si>
  <si>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</si>
  <si>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</si>
  <si>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</si>
  <si>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</si>
  <si>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</si>
  <si>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</si>
  <si>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</si>
  <si>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</si>
  <si>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</si>
  <si>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</si>
  <si>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</si>
  <si>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</si>
  <si>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</si>
  <si>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</si>
  <si>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</si>
  <si>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</si>
  <si>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</si>
  <si>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</si>
  <si>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</si>
  <si>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</si>
  <si>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</si>
  <si>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</si>
  <si>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</si>
  <si>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</si>
  <si>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</si>
  <si>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</si>
  <si>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</si>
  <si>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</si>
  <si>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</si>
  <si>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</si>
  <si>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</si>
  <si>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</si>
  <si>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</si>
  <si>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</si>
  <si>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</si>
  <si>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</si>
  <si>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</si>
  <si>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</si>
  <si>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</si>
  <si>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</si>
  <si>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</si>
  <si>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</si>
  <si>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</si>
  <si>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</si>
  <si>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</si>
  <si>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</si>
  <si>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</si>
  <si>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</si>
  <si>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</si>
  <si>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</si>
  <si>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</si>
  <si>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</si>
  <si>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</si>
  <si>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</si>
  <si>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</si>
  <si>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</si>
  <si>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</si>
  <si>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</si>
  <si>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</si>
  <si>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</si>
  <si>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</si>
  <si>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</si>
  <si>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</si>
  <si>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</si>
  <si>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</si>
  <si>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</si>
  <si>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</si>
  <si>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</si>
  <si>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</si>
  <si>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</si>
  <si>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</si>
  <si>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</si>
  <si>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</si>
  <si>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</si>
  <si>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</si>
  <si>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</si>
  <si>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</si>
  <si>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</si>
  <si>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</si>
  <si>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</si>
  <si>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</si>
  <si>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</si>
  <si>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</si>
  <si>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</si>
  <si>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</si>
  <si>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</si>
  <si>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</si>
  <si>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</si>
  <si>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</si>
  <si>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</si>
  <si>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</si>
  <si>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</si>
  <si>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</si>
  <si>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</si>
  <si>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</si>
  <si>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</si>
  <si>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</si>
  <si>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</si>
  <si>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</si>
  <si>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</si>
  <si>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</si>
  <si>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</si>
  <si>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</si>
  <si>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</si>
  <si>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</si>
  <si>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</si>
  <si>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</si>
  <si>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</si>
  <si>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</si>
  <si>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</si>
  <si>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</si>
  <si>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</si>
  <si>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</si>
  <si>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</si>
  <si>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</si>
  <si>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</si>
  <si>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</si>
  <si>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</si>
  <si>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</si>
  <si>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</si>
  <si>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</si>
  <si>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</si>
  <si>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</si>
  <si>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</si>
  <si>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</si>
  <si>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</si>
  <si>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</si>
  <si>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</si>
  <si>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</si>
  <si>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</si>
  <si>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</si>
  <si>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</si>
  <si>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</si>
  <si>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</si>
  <si>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</si>
  <si>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</si>
  <si>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</si>
  <si>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</si>
  <si>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</si>
  <si>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</si>
  <si>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</si>
  <si>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</si>
  <si>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</si>
  <si>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</si>
  <si>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</si>
  <si>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</si>
  <si>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</si>
  <si>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</si>
  <si>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</si>
  <si>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</si>
  <si>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</si>
  <si>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</si>
  <si>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</si>
  <si>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</si>
  <si>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</si>
  <si>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</si>
  <si>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</si>
  <si>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</si>
  <si>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</si>
  <si>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</si>
  <si>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</si>
  <si>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</si>
  <si>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</si>
  <si>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</si>
  <si>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</si>
  <si>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</si>
  <si>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</si>
  <si>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</si>
  <si>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</si>
  <si>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</si>
  <si>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</si>
  <si>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</si>
  <si>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</si>
  <si>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</si>
  <si>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</si>
  <si>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</si>
  <si>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</si>
  <si>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</si>
  <si>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</si>
  <si>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</si>
  <si>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</si>
  <si>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</si>
  <si>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</si>
  <si>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</si>
  <si>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</si>
  <si>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</si>
  <si>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</si>
  <si>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</si>
  <si>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</si>
  <si>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</si>
  <si>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</si>
  <si>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</si>
  <si>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</si>
  <si>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</si>
  <si>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</si>
  <si>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</si>
  <si>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</si>
  <si>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</si>
  <si>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</si>
  <si>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</si>
  <si>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</si>
  <si>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</si>
  <si>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</si>
  <si>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</si>
  <si>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</si>
  <si>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</si>
  <si>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</si>
  <si>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</si>
  <si>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</si>
  <si>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</si>
  <si>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</si>
  <si>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</si>
  <si>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</si>
  <si>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</si>
  <si>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</si>
  <si>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</si>
  <si>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</si>
  <si>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</si>
  <si>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</si>
  <si>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</si>
  <si>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</si>
  <si>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</si>
  <si>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</si>
  <si>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</si>
  <si>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</si>
  <si>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</si>
  <si>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</si>
  <si>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</si>
  <si>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</si>
  <si>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</si>
  <si>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</si>
  <si>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</si>
  <si>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</si>
  <si>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</si>
  <si>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</si>
  <si>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</si>
  <si>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</si>
  <si>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</si>
  <si>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</si>
  <si>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</si>
  <si>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</si>
  <si>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</si>
  <si>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</si>
  <si>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</si>
  <si>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</si>
  <si>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</si>
  <si>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</si>
  <si>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</si>
  <si>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</si>
  <si>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</si>
  <si>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</si>
  <si>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</si>
  <si>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</si>
  <si>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</si>
  <si>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</si>
  <si>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</si>
  <si>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</si>
  <si>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</si>
  <si>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</si>
  <si>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</si>
  <si>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</si>
  <si>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</si>
  <si>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</si>
  <si>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</si>
  <si>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</si>
  <si>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</si>
  <si>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</si>
  <si>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</si>
  <si>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</si>
  <si>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</si>
  <si>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</si>
  <si>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</si>
  <si>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</si>
  <si>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</si>
  <si>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</si>
  <si>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</si>
  <si>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</si>
  <si>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</si>
  <si>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</si>
  <si>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</si>
  <si>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</si>
  <si>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</si>
  <si>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</si>
  <si>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</si>
  <si>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</si>
  <si>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</si>
  <si>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</si>
  <si>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</si>
  <si>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</si>
  <si>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</si>
  <si>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</si>
  <si>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</si>
  <si>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</si>
  <si>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</si>
  <si>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</si>
  <si>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</si>
  <si>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</si>
  <si>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</si>
  <si>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</si>
  <si>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</si>
  <si>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</si>
  <si>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</si>
  <si>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</si>
  <si>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</si>
  <si>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</si>
  <si>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</si>
  <si>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</si>
  <si>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</si>
  <si>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</si>
  <si>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</si>
  <si>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</si>
  <si>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</si>
  <si>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</si>
  <si>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</si>
  <si>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</si>
  <si>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</si>
  <si>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</si>
  <si>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</si>
  <si>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</si>
  <si>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</si>
  <si>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</si>
  <si>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</si>
  <si>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</si>
  <si>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</si>
  <si>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</si>
  <si>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</si>
  <si>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</si>
  <si>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</si>
  <si>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</si>
  <si>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</si>
  <si>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</si>
  <si>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</si>
  <si>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</si>
  <si>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</si>
  <si>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</si>
  <si>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</si>
  <si>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</si>
  <si>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</si>
  <si>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</si>
  <si>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</si>
  <si>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</si>
  <si>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</si>
  <si>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</si>
  <si>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</si>
  <si>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</si>
  <si>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</si>
  <si>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</si>
  <si>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</si>
  <si>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</si>
  <si>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</si>
  <si>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</si>
  <si>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</si>
  <si>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</si>
  <si>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</si>
  <si>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</si>
  <si>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</si>
  <si>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</si>
  <si>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</si>
  <si>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</si>
  <si>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</si>
  <si>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</si>
  <si>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</si>
  <si>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</si>
  <si>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</si>
  <si>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</si>
  <si>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</si>
  <si>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</si>
  <si>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</si>
  <si>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</si>
  <si>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</si>
  <si>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</si>
  <si>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</si>
  <si>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</si>
  <si>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</si>
  <si>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</si>
  <si>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</si>
  <si>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</si>
  <si>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</si>
  <si>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</si>
  <si>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</si>
  <si>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</si>
  <si>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</si>
  <si>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</si>
  <si>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</si>
  <si>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</si>
  <si>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</si>
  <si>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</si>
  <si>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</si>
  <si>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</si>
  <si>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</si>
  <si>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</si>
  <si>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</si>
  <si>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</si>
  <si>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</si>
  <si>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</si>
  <si>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</si>
  <si>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</si>
  <si>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</si>
  <si>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</si>
  <si>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</si>
  <si>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</si>
  <si>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</si>
  <si>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</si>
  <si>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</si>
  <si>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</si>
  <si>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</si>
  <si>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</si>
  <si>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</si>
  <si>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</si>
  <si>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</si>
  <si>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</si>
  <si>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</si>
  <si>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</si>
  <si>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</si>
  <si>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</si>
  <si>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</si>
  <si>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</si>
  <si>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</si>
  <si>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</si>
  <si>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</si>
  <si>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</si>
  <si>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</si>
  <si>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</si>
  <si>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</si>
  <si>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</si>
  <si>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</si>
  <si>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</si>
  <si>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</si>
  <si>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</si>
  <si>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</si>
  <si>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</si>
  <si>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</si>
  <si>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</si>
  <si>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</si>
  <si>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</si>
  <si>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</si>
  <si>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</si>
  <si>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</si>
  <si>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</si>
  <si>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</si>
  <si>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</si>
  <si>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</si>
  <si>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</si>
  <si>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</si>
  <si>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</si>
  <si>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</si>
  <si>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</si>
  <si>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</si>
  <si>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</si>
  <si>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</si>
  <si>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</si>
  <si>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</si>
  <si>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</si>
  <si>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</si>
  <si>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</si>
  <si>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</si>
  <si>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</si>
  <si>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</si>
  <si>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</si>
  <si>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</si>
  <si>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</si>
  <si>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</si>
  <si>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</si>
  <si>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</si>
  <si>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</si>
  <si>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</si>
  <si>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</si>
  <si>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</si>
  <si>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</si>
  <si>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</si>
  <si>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</si>
  <si>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</si>
  <si>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</si>
  <si>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</si>
  <si>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</si>
  <si>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</si>
  <si>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</si>
  <si>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</si>
  <si>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</si>
  <si>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</si>
  <si>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</si>
  <si>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</si>
  <si>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</si>
  <si>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</si>
  <si>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</si>
  <si>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</si>
  <si>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</si>
  <si>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</si>
  <si>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</si>
  <si>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</si>
  <si>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</si>
  <si>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</si>
  <si>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</si>
  <si>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</si>
  <si>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</si>
  <si>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</si>
  <si>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</si>
  <si>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</si>
  <si>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</si>
  <si>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</si>
  <si>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</si>
  <si>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</si>
  <si>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</si>
  <si>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</si>
  <si>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</si>
  <si>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</si>
  <si>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</si>
  <si>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</si>
  <si>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</si>
  <si>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</si>
  <si>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</si>
  <si>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</si>
  <si>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</si>
  <si>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</si>
  <si>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</si>
  <si>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</si>
  <si>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</si>
  <si>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</si>
  <si>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</si>
  <si>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</si>
  <si>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</si>
  <si>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</si>
  <si>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</si>
  <si>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</si>
  <si>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</si>
  <si>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</si>
  <si>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</si>
  <si>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</si>
  <si>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</si>
  <si>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</si>
  <si>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</si>
  <si>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</si>
  <si>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</si>
  <si>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</si>
  <si>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</si>
  <si>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</si>
  <si>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</si>
  <si>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</si>
  <si>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</si>
  <si>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</si>
  <si>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</si>
  <si>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</si>
  <si>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</si>
  <si>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</si>
  <si>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</si>
  <si>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</si>
  <si>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</si>
  <si>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</si>
  <si>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</si>
  <si>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</si>
  <si>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</si>
  <si>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</si>
  <si>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</si>
  <si>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</si>
  <si>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</si>
  <si>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</si>
  <si>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</si>
  <si>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</si>
  <si>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</si>
  <si>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</si>
  <si>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</si>
  <si>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</si>
  <si>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</si>
  <si>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</si>
  <si>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</si>
  <si>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</si>
  <si>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</si>
  <si>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</si>
  <si>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</si>
  <si>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</si>
  <si>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</si>
  <si>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</si>
  <si>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</si>
  <si>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</si>
  <si>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</si>
  <si>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</si>
  <si>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</si>
  <si>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</si>
  <si>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</si>
  <si>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</si>
  <si>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</si>
  <si>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</si>
  <si>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</si>
  <si>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</si>
  <si>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</si>
  <si>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</si>
  <si>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</si>
  <si>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</si>
  <si>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</si>
  <si>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</si>
  <si>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</si>
  <si>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</si>
  <si>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</si>
  <si>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</si>
  <si>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</si>
  <si>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</si>
  <si>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</si>
  <si>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</si>
  <si>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</si>
  <si>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</si>
  <si>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</si>
  <si>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</si>
  <si>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</si>
  <si>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</si>
  <si>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</si>
  <si>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</si>
  <si>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</si>
  <si>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</si>
  <si>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</si>
  <si>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</si>
  <si>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</si>
  <si>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</si>
  <si>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</si>
  <si>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</si>
  <si>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</si>
  <si>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</si>
  <si>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</si>
  <si>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</si>
  <si>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</si>
  <si>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</si>
  <si>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</si>
  <si>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</si>
  <si>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</si>
  <si>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</si>
  <si>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</si>
  <si>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</si>
  <si>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</si>
  <si>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</si>
  <si>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</si>
  <si>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</si>
  <si>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</si>
  <si>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</si>
  <si>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</si>
  <si>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</si>
  <si>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</si>
  <si>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</si>
  <si>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</si>
  <si>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</si>
  <si>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</si>
  <si>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</si>
  <si>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</si>
  <si>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</si>
  <si>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</si>
  <si>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</si>
  <si>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</si>
  <si>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</si>
  <si>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</si>
  <si>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</si>
  <si>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</si>
  <si>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</si>
  <si>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</si>
  <si>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</si>
  <si>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</si>
  <si>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</si>
  <si>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</si>
  <si>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</si>
  <si>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</si>
  <si>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</si>
  <si>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</si>
  <si>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</si>
  <si>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</si>
  <si>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</si>
  <si>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</si>
  <si>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</si>
  <si>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</si>
  <si>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</si>
  <si>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</si>
  <si>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</si>
  <si>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</si>
  <si>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</si>
  <si>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</si>
  <si>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</si>
  <si>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</si>
  <si>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</si>
  <si>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</si>
  <si>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</si>
  <si>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</si>
  <si>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</si>
  <si>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</si>
  <si>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</si>
  <si>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</si>
  <si>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</si>
  <si>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</si>
  <si>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</si>
  <si>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</si>
  <si>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</si>
  <si>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</si>
  <si>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</si>
  <si>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</si>
  <si>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</si>
  <si>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</si>
  <si>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</si>
  <si>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</si>
  <si>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</si>
  <si>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</si>
  <si>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</si>
  <si>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</si>
  <si>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</si>
  <si>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</si>
  <si>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</si>
  <si>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</si>
  <si>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</si>
  <si>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</si>
  <si>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</si>
  <si>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</si>
  <si>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</si>
  <si>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</si>
  <si>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</si>
  <si>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</si>
  <si>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</si>
  <si>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</si>
  <si>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</si>
  <si>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</si>
  <si>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</si>
  <si>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</si>
  <si>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</si>
  <si>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</si>
  <si>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</si>
  <si>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</si>
  <si>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</si>
  <si>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</si>
  <si>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</si>
  <si>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</si>
  <si>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</si>
  <si>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</si>
  <si>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</si>
  <si>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</si>
  <si>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</si>
  <si>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</si>
  <si>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</si>
  <si>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</si>
  <si>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</si>
  <si>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</si>
  <si>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</si>
  <si>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</si>
  <si>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</si>
  <si>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</si>
  <si>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</si>
  <si>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</si>
  <si>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</si>
  <si>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</si>
  <si>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</si>
  <si>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</si>
  <si>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</si>
  <si>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</si>
  <si>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</si>
  <si>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</si>
  <si>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</si>
  <si>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</si>
  <si>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</si>
  <si>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</si>
  <si>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</si>
  <si>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</si>
  <si>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</si>
  <si>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</si>
  <si>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</si>
  <si>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</si>
  <si>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</si>
  <si>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</si>
  <si>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</si>
  <si>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</si>
  <si>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</si>
  <si>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</si>
  <si>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</si>
  <si>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</si>
  <si>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</si>
  <si>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</si>
  <si>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</si>
  <si>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</si>
  <si>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</si>
  <si>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</si>
  <si>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</si>
  <si>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</si>
  <si>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</si>
  <si>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</si>
  <si>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</si>
  <si>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</si>
  <si>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</si>
  <si>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</si>
  <si>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</si>
  <si>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</si>
  <si>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</si>
  <si>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</si>
  <si>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</si>
  <si>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</si>
  <si>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</si>
  <si>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</si>
  <si>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</si>
  <si>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</si>
  <si>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</si>
  <si>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</si>
  <si>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</si>
  <si>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</si>
  <si>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</si>
  <si>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</si>
  <si>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</si>
  <si>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</si>
  <si>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</si>
  <si>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</si>
  <si>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</si>
  <si>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</si>
  <si>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</si>
  <si>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</si>
  <si>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</si>
  <si>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</si>
  <si>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</si>
  <si>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</si>
  <si>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</si>
  <si>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</si>
  <si>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</si>
  <si>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</si>
  <si>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</si>
  <si>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</si>
  <si>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</si>
  <si>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</si>
  <si>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</si>
  <si>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</si>
  <si>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</si>
  <si>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</si>
  <si>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</si>
  <si>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</si>
  <si>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</si>
  <si>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</si>
  <si>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</si>
  <si>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</si>
  <si>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</si>
  <si>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</si>
  <si>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</si>
  <si>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</si>
  <si>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</si>
  <si>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</si>
  <si>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</si>
  <si>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</si>
  <si>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</si>
  <si>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</si>
  <si>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</si>
  <si>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</si>
  <si>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</si>
  <si>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</si>
  <si>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</si>
  <si>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</si>
  <si>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</si>
  <si>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</si>
  <si>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</si>
  <si>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</si>
  <si>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</si>
  <si>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</si>
  <si>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</si>
  <si>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</si>
  <si>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</si>
  <si>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</si>
  <si>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</si>
  <si>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</si>
  <si>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</si>
  <si>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</si>
  <si>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</si>
  <si>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</si>
  <si>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</si>
  <si>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</si>
  <si>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</si>
  <si>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</si>
  <si>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</si>
  <si>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</si>
  <si>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</si>
  <si>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</si>
  <si>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</si>
  <si>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</si>
  <si>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</si>
  <si>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</si>
  <si>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</si>
  <si>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</si>
  <si>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</si>
  <si>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</si>
  <si>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</si>
  <si>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</si>
  <si>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</si>
  <si>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</si>
  <si>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</si>
  <si>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</si>
  <si>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</si>
  <si>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</si>
  <si>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</si>
  <si>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</si>
  <si>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</si>
  <si>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</si>
  <si>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</si>
  <si>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</si>
  <si>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</si>
  <si>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</si>
  <si>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</si>
  <si>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</si>
  <si>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</si>
  <si>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</si>
  <si>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</si>
  <si>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</si>
  <si>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</si>
  <si>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</si>
  <si>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</si>
  <si>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</si>
  <si>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</si>
  <si>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</si>
  <si>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</si>
  <si>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</si>
  <si>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</si>
  <si>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</si>
  <si>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</si>
  <si>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</si>
  <si>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</si>
  <si>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</si>
  <si>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</si>
  <si>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</si>
  <si>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</si>
  <si>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</si>
  <si>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</si>
  <si>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</si>
  <si>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</si>
  <si>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</si>
  <si>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</si>
  <si>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</si>
  <si>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</si>
  <si>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</si>
  <si>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</si>
  <si>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</si>
  <si>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</si>
  <si>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</si>
  <si>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</si>
  <si>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</si>
  <si>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</si>
  <si>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</si>
  <si>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</si>
  <si>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</si>
  <si>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</si>
  <si>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</si>
  <si>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</si>
  <si>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</si>
  <si>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</si>
  <si>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</si>
  <si>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</si>
  <si>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</si>
  <si>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</si>
  <si>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</si>
  <si>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</si>
  <si>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</si>
  <si>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</si>
  <si>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</si>
  <si>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</si>
  <si>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</si>
  <si>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</si>
  <si>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</si>
  <si>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</si>
  <si>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</si>
  <si>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</si>
  <si>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</si>
  <si>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</si>
  <si>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</si>
  <si>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</si>
  <si>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</si>
  <si>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</si>
  <si>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</si>
  <si>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</si>
  <si>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</si>
  <si>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</si>
  <si>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</si>
  <si>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</si>
  <si>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</si>
  <si>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</si>
  <si>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</si>
  <si>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</si>
  <si>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</si>
  <si>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</si>
  <si>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</si>
  <si>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</si>
  <si>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</si>
  <si>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</si>
  <si>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</si>
  <si>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</si>
  <si>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</si>
  <si>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</si>
  <si>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</si>
  <si>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</si>
  <si>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</si>
  <si>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</si>
  <si>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</si>
  <si>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</si>
  <si>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</si>
  <si>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</si>
  <si>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</si>
  <si>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</si>
  <si>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</si>
  <si>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</si>
  <si>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</si>
  <si>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</si>
  <si>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</si>
  <si>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</si>
  <si>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</si>
  <si>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</si>
  <si>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</si>
  <si>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</si>
  <si>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</si>
  <si>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</si>
  <si>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</si>
  <si>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</si>
  <si>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</si>
  <si>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</si>
  <si>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</si>
  <si>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</si>
  <si>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</si>
  <si>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</si>
  <si>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</si>
  <si>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</si>
  <si>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</si>
  <si>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</si>
  <si>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</si>
  <si>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</si>
  <si>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</si>
  <si>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</si>
  <si>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</si>
  <si>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</si>
  <si>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</si>
  <si>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</si>
  <si>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</si>
  <si>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</si>
  <si>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</si>
  <si>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</si>
  <si>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</si>
  <si>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</si>
  <si>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</si>
  <si>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</si>
  <si>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</si>
  <si>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</si>
  <si>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</si>
  <si>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</si>
  <si>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</si>
  <si>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</si>
  <si>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</si>
  <si>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</si>
  <si>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</si>
  <si>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</si>
  <si>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</si>
  <si>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</si>
  <si>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</si>
  <si>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</si>
  <si>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</si>
  <si>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</si>
  <si>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</si>
  <si>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</si>
  <si>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</si>
  <si>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</si>
  <si>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</si>
  <si>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</si>
  <si>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</si>
  <si>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</si>
  <si>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</si>
  <si>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</si>
  <si>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</si>
  <si>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</si>
  <si>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</si>
  <si>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</si>
  <si>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</si>
  <si>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</si>
  <si>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</si>
  <si>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</si>
  <si>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</si>
  <si>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</si>
  <si>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</si>
  <si>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</si>
  <si>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</si>
  <si>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</si>
  <si>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</si>
  <si>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</si>
  <si>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</si>
  <si>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</si>
  <si>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</si>
  <si>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</si>
  <si>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</si>
  <si>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</si>
  <si>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</si>
  <si>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</si>
  <si>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</si>
  <si>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</si>
  <si>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</si>
  <si>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</si>
  <si>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</si>
  <si>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</si>
  <si>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</si>
  <si>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</si>
  <si>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</si>
  <si>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</si>
  <si>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</si>
  <si>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</si>
  <si>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</si>
  <si>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</si>
  <si>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</si>
  <si>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</si>
  <si>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</si>
  <si>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</si>
  <si>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</si>
  <si>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</si>
  <si>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</si>
  <si>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</si>
  <si>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</si>
  <si>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</si>
  <si>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</si>
  <si>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</si>
  <si>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</si>
  <si>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</si>
  <si>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</si>
  <si>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</si>
  <si>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</si>
  <si>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</si>
  <si>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</si>
  <si>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</si>
  <si>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</si>
  <si>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</si>
  <si>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</si>
  <si>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</si>
  <si>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</si>
  <si>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</si>
  <si>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</si>
  <si>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</si>
  <si>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</si>
  <si>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</si>
  <si>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</si>
  <si>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</si>
  <si>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</si>
  <si>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</si>
  <si>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</si>
  <si>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</si>
  <si>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</si>
  <si>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</si>
  <si>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</si>
  <si>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</si>
  <si>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</si>
  <si>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</si>
  <si>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</si>
  <si>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</si>
  <si>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</si>
  <si>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</si>
  <si>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</si>
  <si>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</si>
  <si>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</si>
  <si>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</si>
  <si>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</si>
  <si>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</si>
  <si>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</si>
  <si>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</si>
  <si>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</si>
  <si>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</si>
  <si>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</si>
  <si>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</si>
  <si>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</si>
  <si>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</si>
  <si>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</si>
  <si>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</si>
  <si>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</si>
  <si>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</si>
  <si>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</si>
  <si>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</si>
  <si>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</si>
  <si>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</si>
  <si>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</si>
  <si>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</si>
  <si>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</si>
  <si>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</si>
  <si>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</si>
  <si>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</si>
  <si>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</si>
  <si>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</si>
  <si>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</si>
  <si>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</si>
  <si>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</si>
  <si>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</si>
  <si>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</si>
  <si>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</si>
  <si>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</si>
  <si>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</si>
  <si>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</si>
  <si>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</si>
  <si>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</si>
  <si>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</si>
  <si>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</si>
  <si>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</si>
  <si>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</si>
  <si>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</si>
  <si>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</si>
  <si>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</si>
  <si>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</si>
  <si>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</si>
  <si>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</si>
  <si>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</si>
  <si>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</si>
  <si>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</si>
  <si>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</si>
  <si>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</si>
  <si>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</si>
  <si>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</si>
  <si>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</si>
  <si>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</si>
  <si>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</si>
  <si>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</si>
  <si>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</si>
  <si>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</si>
  <si>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</si>
  <si>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</si>
  <si>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</si>
  <si>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</si>
  <si>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</si>
  <si>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</si>
  <si>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</si>
  <si>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</si>
  <si>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</si>
  <si>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</si>
  <si>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</si>
  <si>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</si>
  <si>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</si>
  <si>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</si>
  <si>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</si>
  <si>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</si>
  <si>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</si>
  <si>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</si>
  <si>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</si>
  <si>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</si>
  <si>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</si>
  <si>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</si>
  <si>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</si>
  <si>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</si>
  <si>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</si>
  <si>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</si>
  <si>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</si>
  <si>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</si>
  <si>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</si>
  <si>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</si>
  <si>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</si>
  <si>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</si>
  <si>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</si>
  <si>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</si>
  <si>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</si>
  <si>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</si>
  <si>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</si>
  <si>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</si>
  <si>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</si>
  <si>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</si>
  <si>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</si>
  <si>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</si>
  <si>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</si>
  <si>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</si>
  <si>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</si>
  <si>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</si>
  <si>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</si>
  <si>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</si>
  <si>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</si>
  <si>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</si>
  <si>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</si>
  <si>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</si>
  <si>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</si>
  <si>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</si>
  <si>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</si>
  <si>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</si>
  <si>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</si>
  <si>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</si>
  <si>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</si>
  <si>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</si>
  <si>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</si>
  <si>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</si>
  <si>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</si>
  <si>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</si>
  <si>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</si>
  <si>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</si>
  <si>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</si>
  <si>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</si>
  <si>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</si>
  <si>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</si>
  <si>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</si>
  <si>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</si>
  <si>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</si>
  <si>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</si>
  <si>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</si>
  <si>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</si>
  <si>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</si>
  <si>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</si>
  <si>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</si>
  <si>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</si>
  <si>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</si>
  <si>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</si>
  <si>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</si>
  <si>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</si>
  <si>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</si>
  <si>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</si>
  <si>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</si>
  <si>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</si>
  <si>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</si>
  <si>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</si>
  <si>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</si>
  <si>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</si>
  <si>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</si>
  <si>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</si>
  <si>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</si>
  <si>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</si>
  <si>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</si>
  <si>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</si>
  <si>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</si>
  <si>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</si>
  <si>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</si>
  <si>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</si>
  <si>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</si>
  <si>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</si>
  <si>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</si>
  <si>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</si>
  <si>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</si>
  <si>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</si>
  <si>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</si>
  <si>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</si>
  <si>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</si>
  <si>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</si>
  <si>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</si>
  <si>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</si>
  <si>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</si>
  <si>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</si>
  <si>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</si>
  <si>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</si>
  <si>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</si>
  <si>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</si>
  <si>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</si>
  <si>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</si>
  <si>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</si>
  <si>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</si>
  <si>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</si>
  <si>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</si>
  <si>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</si>
  <si>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</si>
  <si>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</si>
  <si>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</si>
  <si>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</si>
  <si>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</si>
  <si>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</si>
  <si>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</si>
  <si>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</si>
  <si>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</si>
  <si>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</si>
  <si>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</si>
  <si>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</si>
  <si>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</si>
  <si>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</si>
  <si>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</si>
  <si>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</si>
  <si>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</si>
  <si>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</si>
  <si>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</si>
  <si>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</si>
  <si>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</si>
  <si>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</si>
  <si>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</si>
  <si>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</si>
  <si>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</si>
  <si>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</si>
  <si>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</si>
  <si>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</si>
  <si>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</si>
  <si>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</si>
  <si>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</si>
  <si>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</si>
  <si>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</si>
  <si>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</si>
  <si>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</si>
  <si>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</si>
  <si>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</si>
  <si>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</si>
  <si>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</si>
  <si>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</si>
  <si>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</si>
  <si>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</si>
  <si>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</si>
  <si>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</si>
  <si>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</si>
  <si>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</si>
  <si>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</si>
  <si>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</si>
  <si>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</si>
  <si>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</si>
  <si>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</si>
  <si>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</si>
  <si>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</si>
  <si>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</si>
  <si>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</si>
  <si>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</si>
  <si>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</si>
  <si>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</si>
  <si>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</si>
  <si>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</si>
  <si>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</si>
  <si>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</si>
  <si>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</si>
  <si>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</si>
  <si>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</si>
  <si>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</si>
  <si>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</si>
  <si>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</si>
  <si>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</si>
  <si>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</si>
  <si>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</si>
  <si>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</si>
  <si>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</si>
  <si>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</si>
  <si>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</si>
  <si>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</si>
  <si>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</si>
  <si>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</si>
  <si>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</si>
  <si>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</si>
  <si>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</si>
  <si>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</si>
  <si>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</si>
  <si>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</si>
  <si>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</si>
  <si>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</si>
  <si>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</si>
  <si>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</si>
  <si>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</si>
  <si>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</si>
  <si>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</si>
  <si>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</si>
  <si>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</si>
  <si>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</si>
  <si>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</si>
  <si>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</si>
  <si>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</si>
  <si>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</si>
  <si>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</si>
  <si>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</si>
  <si>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</si>
  <si>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</si>
  <si>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</si>
  <si>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</si>
  <si>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</si>
  <si>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</si>
  <si>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</si>
  <si>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</si>
  <si>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</si>
  <si>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</si>
  <si>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</si>
  <si>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</si>
  <si>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</si>
  <si>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</si>
  <si>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</si>
  <si>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</si>
  <si>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</si>
  <si>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</si>
  <si>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</si>
  <si>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</si>
  <si>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</si>
  <si>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</si>
  <si>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</si>
  <si>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</si>
  <si>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</si>
  <si>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</si>
  <si>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</si>
  <si>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</si>
  <si>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</si>
  <si>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</si>
  <si>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</si>
  <si>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</si>
  <si>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</si>
  <si>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</si>
  <si>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</si>
  <si>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</si>
  <si>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</si>
  <si>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</si>
  <si>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</si>
  <si>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</si>
  <si>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</si>
  <si>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</si>
  <si>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</si>
  <si>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</si>
  <si>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</si>
  <si>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</si>
  <si>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</si>
  <si>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</si>
  <si>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</si>
  <si>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</si>
  <si>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</si>
  <si>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</si>
  <si>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</si>
  <si>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</si>
  <si>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</si>
  <si>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</si>
  <si>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</si>
  <si>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</si>
  <si>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</si>
  <si>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</si>
  <si>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</si>
  <si>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</si>
  <si>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</si>
  <si>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</si>
  <si>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</si>
  <si>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</si>
  <si>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</si>
  <si>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</si>
  <si>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</si>
  <si>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</si>
  <si>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</si>
  <si>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</si>
  <si>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</si>
  <si>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</si>
  <si>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</si>
  <si>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</si>
  <si>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</si>
  <si>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</si>
  <si>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</si>
  <si>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</si>
  <si>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</si>
  <si>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</si>
  <si>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</si>
  <si>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</si>
  <si>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</si>
  <si>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</si>
  <si>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</si>
  <si>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</si>
  <si>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</si>
  <si>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</si>
  <si>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</si>
  <si>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</si>
  <si>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</si>
  <si>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</si>
  <si>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</si>
  <si>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</si>
  <si>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</si>
  <si>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</si>
  <si>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</si>
  <si>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</si>
  <si>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</si>
  <si>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</si>
  <si>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</si>
  <si>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</si>
  <si>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</si>
  <si>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</si>
  <si>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</si>
  <si>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</si>
  <si>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</si>
  <si>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</si>
  <si>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</si>
  <si>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</si>
  <si>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</si>
  <si>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</si>
  <si>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</si>
  <si>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</si>
  <si>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</si>
  <si>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</si>
  <si>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</si>
  <si>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</si>
  <si>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</si>
  <si>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</si>
  <si>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</si>
  <si>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</si>
  <si>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</si>
  <si>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</si>
  <si>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</si>
  <si>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</si>
  <si>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</si>
  <si>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</si>
  <si>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</si>
  <si>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</si>
  <si>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</si>
  <si>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</si>
  <si>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</si>
  <si>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</si>
  <si>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</si>
  <si>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</si>
  <si>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</si>
  <si>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</si>
  <si>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</si>
  <si>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</si>
  <si>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</si>
  <si>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</si>
  <si>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</si>
  <si>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</si>
  <si>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</si>
  <si>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</si>
  <si>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</si>
  <si>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</si>
  <si>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</si>
  <si>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</si>
  <si>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</si>
  <si>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</si>
  <si>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</si>
  <si>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</si>
  <si>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</si>
  <si>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</si>
  <si>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</si>
  <si>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</si>
  <si>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</si>
  <si>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</si>
  <si>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</si>
  <si>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</si>
  <si>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</si>
  <si>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</si>
  <si>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</si>
  <si>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</si>
  <si>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</si>
  <si>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</si>
  <si>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</si>
  <si>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</si>
  <si>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</si>
  <si>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</si>
  <si>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</si>
  <si>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</si>
  <si>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</si>
  <si>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</si>
  <si>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</si>
  <si>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</si>
  <si>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</si>
  <si>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</si>
  <si>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</si>
  <si>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</si>
  <si>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</si>
  <si>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</si>
  <si>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</si>
  <si>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</si>
  <si>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</si>
  <si>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</si>
  <si>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</si>
  <si>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</si>
  <si>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</si>
  <si>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</si>
  <si>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</si>
  <si>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</si>
  <si>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</si>
  <si>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</si>
  <si>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</si>
  <si>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</si>
  <si>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</si>
  <si>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</si>
  <si>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</si>
  <si>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</si>
  <si>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</si>
  <si>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</si>
  <si>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</si>
  <si>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</si>
  <si>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</si>
  <si>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</si>
  <si>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</si>
  <si>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</si>
  <si>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</si>
  <si>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</si>
  <si>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</si>
  <si>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</si>
  <si>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</si>
  <si>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</si>
  <si>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</si>
  <si>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</si>
  <si>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</si>
  <si>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</si>
  <si>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</si>
  <si>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</si>
  <si>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</si>
  <si>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</si>
  <si>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</si>
  <si>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</si>
  <si>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</si>
  <si>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</si>
  <si>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</si>
  <si>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</si>
  <si>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</si>
  <si>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</si>
  <si>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</si>
  <si>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</si>
  <si>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</si>
  <si>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</si>
  <si>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</si>
  <si>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</si>
  <si>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</si>
  <si>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</si>
  <si>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</si>
  <si>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</si>
  <si>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</si>
  <si>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</si>
  <si>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</si>
  <si>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</si>
  <si>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</si>
  <si>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</si>
  <si>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</si>
  <si>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</si>
  <si>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</si>
  <si>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</si>
  <si>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</si>
  <si>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</si>
  <si>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</si>
  <si>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</si>
  <si>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</si>
  <si>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</si>
  <si>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</si>
  <si>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</si>
  <si>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</si>
  <si>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</si>
  <si>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</si>
  <si>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</si>
  <si>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</si>
  <si>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</si>
  <si>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</si>
  <si>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</si>
  <si>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</si>
  <si>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</si>
  <si>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</si>
  <si>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</si>
  <si>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</si>
  <si>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</si>
  <si>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</si>
  <si>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</si>
  <si>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</si>
  <si>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</si>
  <si>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</si>
  <si>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</si>
  <si>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</si>
  <si>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</si>
  <si>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</si>
  <si>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</si>
  <si>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</si>
  <si>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</si>
  <si>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</si>
  <si>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</si>
  <si>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</si>
  <si>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</si>
  <si>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</si>
  <si>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</si>
  <si>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</si>
  <si>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</si>
  <si>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</si>
  <si>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</si>
  <si>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</si>
  <si>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</si>
  <si>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</si>
  <si>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</si>
  <si>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</si>
  <si>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</si>
  <si>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</si>
  <si>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</si>
  <si>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</si>
  <si>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</si>
  <si>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</si>
  <si>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</si>
  <si>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</si>
  <si>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</si>
  <si>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</si>
  <si>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</si>
  <si>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</si>
  <si>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</si>
  <si>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</si>
  <si>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</si>
  <si>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</si>
  <si>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</si>
  <si>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</si>
  <si>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</si>
  <si>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</si>
  <si>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</si>
  <si>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</si>
  <si>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</si>
  <si>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</si>
  <si>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</si>
  <si>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</si>
  <si>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</si>
  <si>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</si>
  <si>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</si>
  <si>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</si>
  <si>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</si>
  <si>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</si>
  <si>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</si>
  <si>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</si>
  <si>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</si>
  <si>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</si>
  <si>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</si>
  <si>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</si>
  <si>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</si>
  <si>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</si>
  <si>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</si>
  <si>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</si>
  <si>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</si>
  <si>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</si>
  <si>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</si>
  <si>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</si>
  <si>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</si>
  <si>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</si>
  <si>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</si>
  <si>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</si>
  <si>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</si>
  <si>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</si>
  <si>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</si>
  <si>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</si>
  <si>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</si>
  <si>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</si>
  <si>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</si>
  <si>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</si>
  <si>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</si>
  <si>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</si>
  <si>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</si>
  <si>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</si>
  <si>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</si>
  <si>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</si>
  <si>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</si>
  <si>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</si>
  <si>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</si>
  <si>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</si>
  <si>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</si>
  <si>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</si>
  <si>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</si>
  <si>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</si>
  <si>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</si>
  <si>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</si>
  <si>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</si>
  <si>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</si>
  <si>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</si>
  <si>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</si>
  <si>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</si>
  <si>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</si>
  <si>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</si>
  <si>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</si>
  <si>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</si>
  <si>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</si>
  <si>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</si>
  <si>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</si>
  <si>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</si>
  <si>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</si>
  <si>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</si>
  <si>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</si>
  <si>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</si>
  <si>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</si>
  <si>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</si>
  <si>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</si>
  <si>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</si>
  <si>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</si>
  <si>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</si>
  <si>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</si>
  <si>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</si>
  <si>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</si>
  <si>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</si>
  <si>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</si>
  <si>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</si>
  <si>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</si>
  <si>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</si>
  <si>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</si>
  <si>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</si>
  <si>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</si>
  <si>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</si>
  <si>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</si>
  <si>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</si>
  <si>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</si>
  <si>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</si>
  <si>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</si>
  <si>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</si>
  <si>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</si>
  <si>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</si>
  <si>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</si>
  <si>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</si>
  <si>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</si>
  <si>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</si>
  <si>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</si>
  <si>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</si>
  <si>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</si>
  <si>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</si>
  <si>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</si>
  <si>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</si>
  <si>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</si>
  <si>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</si>
  <si>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</si>
  <si>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</si>
  <si>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</si>
  <si>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</si>
  <si>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</si>
  <si>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</si>
  <si>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</si>
  <si>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</si>
  <si>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</si>
  <si>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</si>
  <si>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</si>
  <si>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</si>
  <si>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</si>
  <si>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</si>
  <si>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</si>
  <si>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</si>
  <si>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</si>
  <si>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</si>
  <si>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</si>
  <si>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</si>
  <si>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</si>
  <si>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</si>
  <si>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</si>
  <si>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</si>
  <si>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</si>
  <si>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</si>
  <si>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</si>
  <si>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</si>
  <si>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</si>
  <si>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</si>
  <si>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</si>
  <si>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</si>
  <si>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</si>
  <si>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</si>
  <si>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</si>
  <si>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</si>
  <si>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</si>
  <si>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</si>
  <si>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</si>
  <si>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</si>
  <si>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</si>
  <si>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</si>
  <si>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</si>
  <si>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</si>
  <si>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</si>
  <si>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</si>
  <si>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</si>
  <si>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</si>
  <si>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</si>
  <si>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</si>
  <si>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</si>
  <si>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</si>
  <si>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</si>
  <si>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</si>
  <si>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</si>
  <si>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</si>
  <si>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</si>
  <si>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</si>
  <si>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</si>
  <si>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</si>
  <si>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</si>
  <si>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</si>
  <si>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</si>
  <si>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</si>
  <si>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</si>
  <si>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</si>
  <si>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</si>
  <si>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</si>
  <si>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</si>
  <si>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</si>
  <si>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</si>
  <si>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</si>
  <si>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</si>
  <si>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</si>
  <si>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</si>
  <si>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</si>
  <si>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</si>
  <si>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</si>
  <si>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</si>
  <si>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</si>
  <si>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</si>
  <si>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</si>
  <si>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</si>
  <si>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</si>
  <si>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</si>
  <si>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</si>
  <si>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</si>
  <si>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</si>
  <si>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</si>
  <si>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</si>
  <si>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</si>
  <si>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</si>
  <si>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</si>
  <si>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</si>
  <si>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</si>
  <si>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</si>
  <si>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</si>
  <si>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</si>
  <si>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</si>
  <si>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</si>
  <si>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</si>
  <si>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</si>
  <si>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</si>
  <si>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</si>
  <si>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</si>
  <si>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</si>
  <si>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</si>
  <si>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</si>
  <si>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</si>
  <si>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</si>
  <si>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</si>
  <si>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</si>
  <si>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</si>
  <si>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</si>
  <si>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</si>
  <si>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</si>
  <si>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</si>
  <si>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</si>
  <si>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</si>
  <si>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</si>
  <si>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</si>
  <si>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</si>
  <si>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</si>
  <si>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</si>
  <si>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</si>
  <si>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</si>
  <si>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</si>
  <si>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</si>
  <si>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</si>
  <si>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</si>
  <si>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</si>
  <si>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</si>
  <si>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</si>
  <si>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</si>
  <si>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</si>
  <si>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</si>
  <si>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</si>
  <si>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</si>
  <si>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</si>
  <si>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</si>
  <si>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</si>
  <si>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</si>
  <si>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</si>
  <si>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</si>
  <si>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</si>
  <si>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</si>
  <si>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</si>
  <si>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</si>
  <si>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</si>
  <si>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</si>
  <si>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</si>
  <si>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</si>
  <si>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</si>
  <si>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</si>
  <si>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</si>
  <si>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</si>
  <si>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</si>
  <si>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</si>
  <si>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</si>
  <si>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</si>
  <si>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</si>
  <si>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</si>
  <si>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</si>
  <si>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</si>
  <si>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</si>
  <si>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</si>
  <si>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</si>
  <si>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</si>
  <si>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</si>
  <si>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</si>
  <si>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</si>
  <si>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</si>
  <si>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</si>
  <si>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</si>
  <si>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</si>
  <si>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</si>
  <si>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</si>
  <si>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</si>
  <si>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</si>
  <si>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</si>
  <si>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</si>
  <si>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</si>
  <si>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</si>
  <si>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</si>
  <si>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</si>
  <si>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</si>
  <si>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</si>
  <si>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</si>
  <si>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</si>
  <si>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</si>
  <si>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</si>
  <si>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</si>
  <si>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</si>
  <si>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</si>
  <si>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</si>
  <si>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</si>
  <si>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</si>
  <si>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</si>
  <si>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</si>
  <si>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</si>
  <si>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</si>
  <si>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</si>
  <si>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</si>
  <si>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</si>
  <si>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</si>
  <si>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</si>
  <si>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</si>
  <si>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</si>
  <si>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</si>
  <si>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</si>
  <si>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</si>
  <si>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</si>
  <si>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</si>
  <si>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</si>
  <si>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</si>
  <si>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</si>
  <si>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</si>
  <si>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</si>
  <si>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</si>
  <si>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</si>
  <si>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</si>
  <si>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</si>
  <si>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</si>
  <si>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</si>
  <si>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</si>
  <si>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</si>
  <si>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</si>
  <si>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</si>
  <si>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</si>
  <si>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</si>
  <si>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</si>
  <si>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</si>
  <si>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</si>
  <si>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</si>
  <si>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</si>
  <si>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</si>
  <si>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</si>
  <si>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</si>
  <si>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</si>
  <si>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</si>
  <si>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</si>
  <si>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</si>
  <si>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</si>
  <si>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</si>
  <si>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</si>
  <si>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</si>
  <si>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</si>
  <si>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</si>
  <si>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</si>
  <si>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</si>
  <si>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</si>
  <si>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</si>
  <si>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</si>
  <si>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</si>
  <si>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</si>
  <si>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</si>
  <si>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</si>
  <si>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</si>
  <si>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</si>
  <si>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</si>
  <si>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</si>
  <si>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</si>
  <si>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</si>
  <si>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</si>
  <si>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</si>
  <si>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</si>
  <si>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</si>
  <si>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</si>
  <si>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</si>
  <si>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</si>
  <si>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</si>
  <si>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</si>
  <si>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</si>
  <si>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</si>
  <si>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</si>
  <si>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</si>
  <si>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</si>
  <si>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</si>
  <si>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</si>
  <si>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</si>
  <si>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</si>
  <si>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</si>
  <si>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</si>
  <si>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</si>
  <si>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</si>
  <si>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</si>
  <si>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</si>
  <si>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</si>
  <si>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</si>
  <si>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</si>
  <si>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</si>
  <si>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</si>
  <si>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</si>
  <si>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</si>
  <si>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</si>
  <si>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</si>
  <si>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</si>
  <si>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</si>
  <si>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</si>
  <si>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</si>
  <si>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</si>
  <si>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</si>
  <si>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</si>
  <si>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</si>
  <si>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</si>
  <si>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</si>
  <si>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</si>
  <si>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</si>
  <si>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</si>
  <si>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</si>
  <si>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</si>
  <si>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</si>
  <si>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</si>
  <si>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</si>
  <si>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</si>
  <si>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</si>
  <si>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</si>
  <si>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</si>
  <si>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</si>
  <si>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</si>
  <si>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</si>
  <si>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</si>
  <si>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</si>
  <si>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</si>
  <si>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</si>
  <si>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</si>
  <si>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</si>
  <si>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</si>
  <si>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</si>
  <si>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</si>
  <si>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</si>
  <si>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</si>
  <si>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</si>
  <si>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</si>
  <si>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</si>
  <si>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</si>
  <si>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</si>
  <si>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</si>
  <si>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</si>
  <si>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</si>
  <si>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</si>
  <si>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</si>
  <si>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</si>
  <si>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</si>
  <si>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</si>
  <si>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</si>
  <si>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</si>
  <si>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</si>
  <si>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</si>
  <si>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</si>
  <si>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</si>
  <si>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</si>
  <si>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</si>
  <si>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</si>
  <si>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</si>
  <si>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</si>
  <si>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</si>
  <si>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</si>
  <si>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</si>
  <si>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</si>
  <si>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</si>
  <si>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</si>
  <si>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</si>
  <si>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</si>
  <si>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</si>
  <si>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</si>
  <si>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</si>
  <si>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</si>
  <si>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</si>
  <si>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</si>
  <si>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</si>
  <si>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</si>
  <si>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</si>
  <si>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</si>
  <si>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</si>
  <si>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</si>
  <si>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</si>
  <si>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</si>
  <si>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</si>
  <si>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</si>
  <si>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</si>
  <si>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</si>
  <si>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</si>
  <si>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</si>
  <si>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</si>
  <si>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</si>
  <si>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</si>
  <si>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</si>
  <si>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</si>
  <si>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</si>
  <si>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</si>
  <si>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</si>
  <si>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</si>
  <si>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</si>
  <si>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</si>
  <si>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</si>
  <si>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</si>
  <si>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</si>
  <si>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</si>
  <si>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</si>
  <si>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</si>
  <si>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</si>
  <si>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</si>
  <si>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</si>
  <si>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</si>
  <si>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</si>
  <si>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</si>
  <si>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</si>
  <si>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</si>
  <si>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</si>
  <si>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</si>
  <si>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</si>
  <si>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</si>
  <si>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</si>
  <si>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</si>
  <si>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</si>
  <si>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</si>
  <si>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</si>
  <si>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</si>
  <si>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</si>
  <si>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</si>
  <si>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</si>
  <si>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</si>
  <si>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</si>
  <si>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</si>
  <si>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</si>
  <si>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</si>
  <si>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</si>
  <si>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</si>
  <si>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</si>
  <si>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</si>
  <si>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</si>
  <si>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</si>
  <si>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</si>
  <si>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</si>
  <si>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</si>
  <si>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</si>
  <si>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</si>
  <si>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</si>
  <si>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</si>
  <si>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</si>
  <si>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</si>
  <si>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</si>
  <si>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</si>
  <si>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</si>
  <si>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</si>
  <si>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</si>
  <si>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</si>
  <si>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</si>
  <si>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</si>
  <si>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</si>
  <si>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</si>
  <si>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</si>
  <si>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</si>
  <si>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</si>
  <si>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</si>
  <si>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</si>
  <si>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</si>
  <si>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</si>
  <si>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</si>
  <si>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</si>
  <si>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</si>
  <si>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</si>
  <si>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</si>
  <si>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</si>
  <si>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</si>
  <si>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</si>
  <si>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</si>
  <si>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</si>
  <si>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</si>
  <si>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</si>
  <si>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</si>
  <si>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</si>
  <si>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</si>
  <si>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</si>
  <si>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</si>
  <si>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</si>
  <si>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</si>
  <si>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</si>
  <si>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</si>
  <si>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</si>
  <si>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</si>
  <si>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</si>
  <si>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</si>
  <si>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</si>
  <si>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</si>
  <si>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</si>
  <si>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</si>
  <si>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</si>
  <si>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</si>
  <si>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</si>
  <si>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</si>
  <si>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</si>
  <si>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</si>
  <si>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</si>
  <si>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</si>
  <si>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</si>
  <si>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</si>
  <si>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</si>
  <si>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</si>
  <si>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</si>
  <si>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</si>
  <si>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</si>
  <si>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</si>
  <si>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</si>
  <si>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</si>
  <si>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</si>
  <si>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</si>
  <si>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</si>
  <si>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</si>
  <si>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</si>
  <si>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</si>
  <si>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</si>
  <si>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</si>
  <si>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</si>
  <si>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</si>
  <si>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</si>
  <si>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</si>
  <si>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</si>
  <si>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</si>
  <si>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</si>
  <si>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</si>
  <si>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</si>
  <si>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</si>
  <si>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</si>
  <si>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</si>
  <si>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</si>
  <si>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</si>
  <si>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</si>
  <si>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</si>
  <si>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</si>
  <si>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</si>
  <si>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</si>
  <si>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</si>
  <si>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</si>
  <si>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</si>
  <si>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</si>
  <si>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</si>
  <si>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</si>
  <si>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</si>
  <si>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</si>
  <si>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</si>
  <si>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</si>
  <si>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</si>
  <si>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</si>
  <si>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</si>
  <si>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</si>
  <si>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</si>
  <si>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</si>
  <si>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</si>
  <si>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</si>
  <si>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</si>
  <si>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</si>
  <si>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</si>
  <si>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</si>
  <si>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</si>
  <si>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</si>
  <si>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</si>
  <si>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</si>
  <si>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</si>
  <si>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</si>
  <si>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</si>
  <si>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</si>
  <si>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</si>
  <si>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</si>
  <si>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</si>
  <si>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</si>
  <si>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</si>
  <si>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</si>
  <si>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</si>
  <si>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</si>
  <si>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</si>
  <si>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</si>
  <si>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</si>
  <si>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</si>
  <si>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</si>
  <si>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</si>
  <si>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</si>
  <si>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</si>
  <si>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</si>
  <si>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</si>
  <si>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</si>
  <si>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</si>
  <si>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</si>
  <si>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</si>
  <si>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</si>
  <si>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</si>
  <si>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</si>
  <si>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</si>
  <si>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</si>
  <si>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</si>
  <si>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</si>
  <si>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</si>
  <si>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</si>
  <si>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</si>
  <si>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</si>
  <si>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</si>
  <si>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</si>
  <si>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</si>
  <si>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</si>
  <si>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</si>
  <si>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</si>
  <si>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</si>
  <si>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</si>
  <si>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</si>
  <si>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</si>
  <si>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</si>
  <si>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</si>
  <si>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</si>
  <si>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</si>
  <si>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</si>
  <si>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</si>
  <si>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</si>
  <si>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</si>
  <si>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</si>
  <si>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</si>
  <si>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</si>
  <si>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</si>
  <si>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</si>
  <si>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</si>
  <si>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</si>
  <si>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</si>
  <si>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</si>
  <si>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</si>
  <si>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</si>
  <si>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</si>
  <si>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</si>
  <si>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</si>
  <si>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</si>
  <si>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</si>
  <si>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</si>
  <si>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</si>
  <si>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</si>
  <si>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</si>
  <si>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</si>
  <si>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</si>
  <si>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</si>
  <si>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</si>
  <si>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</si>
  <si>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</si>
  <si>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</si>
  <si>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</si>
  <si>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</si>
  <si>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</si>
  <si>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</si>
  <si>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</si>
  <si>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</si>
  <si>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</si>
  <si>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</si>
  <si>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</si>
  <si>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</si>
  <si>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</si>
  <si>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</si>
  <si>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</si>
  <si>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</si>
  <si>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</si>
  <si>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</si>
  <si>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</si>
  <si>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</si>
  <si>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</si>
  <si>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</si>
  <si>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</si>
  <si>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</si>
  <si>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</si>
  <si>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</si>
  <si>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</si>
  <si>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</si>
  <si>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</si>
  <si>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</si>
  <si>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</si>
  <si>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</si>
  <si>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</si>
  <si>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</si>
  <si>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</si>
  <si>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</si>
  <si>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</si>
  <si>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</si>
  <si>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</si>
  <si>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</si>
  <si>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</si>
  <si>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</si>
  <si>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</si>
  <si>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</si>
  <si>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</si>
  <si>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</si>
  <si>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</si>
  <si>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</si>
  <si>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</si>
  <si>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</si>
  <si>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</si>
  <si>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</si>
  <si>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</si>
  <si>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</si>
  <si>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</si>
  <si>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</si>
  <si>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</si>
  <si>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</si>
  <si>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</si>
  <si>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</si>
  <si>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</si>
  <si>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</si>
  <si>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</si>
  <si>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</si>
  <si>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</si>
  <si>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</si>
  <si>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</si>
  <si>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</si>
  <si>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</si>
  <si>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</si>
  <si>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</si>
  <si>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</si>
  <si>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</si>
  <si>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</si>
  <si>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</si>
  <si>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</si>
  <si>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</si>
  <si>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</si>
  <si>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</si>
  <si>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</si>
  <si>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</si>
  <si>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</si>
  <si>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</si>
  <si>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</si>
  <si>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</si>
  <si>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</si>
  <si>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</si>
  <si>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</si>
  <si>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</si>
  <si>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</si>
  <si>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</si>
  <si>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</si>
  <si>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</si>
  <si>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</si>
  <si>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</si>
  <si>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</si>
  <si>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</si>
  <si>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</si>
  <si>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</si>
  <si>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</si>
  <si>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</si>
  <si>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</si>
  <si>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</si>
  <si>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</si>
  <si>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</si>
  <si>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</si>
  <si>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</si>
  <si>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</si>
  <si>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</si>
  <si>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</si>
  <si>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</si>
  <si>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</si>
  <si>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</si>
  <si>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</si>
  <si>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</si>
  <si>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</si>
  <si>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</si>
  <si>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</si>
  <si>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</si>
  <si>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</si>
  <si>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</si>
  <si>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</si>
  <si>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</si>
  <si>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</si>
  <si>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</si>
  <si>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</si>
  <si>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</si>
  <si>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</si>
  <si>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</si>
  <si>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</si>
  <si>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</si>
  <si>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</si>
  <si>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</si>
  <si>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</si>
  <si>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</si>
  <si>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</si>
  <si>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</si>
  <si>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</si>
  <si>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</si>
  <si>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</si>
  <si>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</si>
  <si>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</si>
  <si>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</si>
  <si>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</si>
  <si>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</si>
  <si>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</si>
  <si>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</si>
  <si>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</si>
  <si>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</si>
  <si>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</si>
  <si>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</si>
  <si>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</si>
  <si>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</si>
  <si>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</si>
  <si>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</si>
  <si>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</si>
  <si>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</si>
  <si>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</si>
  <si>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</si>
  <si>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</si>
  <si>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</si>
  <si>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</si>
  <si>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</si>
  <si>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</si>
  <si>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</si>
  <si>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</si>
  <si>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</si>
  <si>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</si>
  <si>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</si>
  <si>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</si>
  <si>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</si>
  <si>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</si>
  <si>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</si>
  <si>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</si>
  <si>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</si>
  <si>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</si>
  <si>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</si>
  <si>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</si>
  <si>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</si>
  <si>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</si>
  <si>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</si>
  <si>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</si>
  <si>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</si>
  <si>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</si>
  <si>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</si>
  <si>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</si>
  <si>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</si>
  <si>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</si>
  <si>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</si>
  <si>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</si>
  <si>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</si>
  <si>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</si>
  <si>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</si>
  <si>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</si>
  <si>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</si>
  <si>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</si>
  <si>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</si>
  <si>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</si>
  <si>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</si>
  <si>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</si>
  <si>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</si>
  <si>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</si>
  <si>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</si>
  <si>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</si>
  <si>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</si>
  <si>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</si>
  <si>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</si>
  <si>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</si>
  <si>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</si>
  <si>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</si>
  <si>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</si>
  <si>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</si>
  <si>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</si>
  <si>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</si>
  <si>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</si>
  <si>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</si>
  <si>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</si>
  <si>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</si>
  <si>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</si>
  <si>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</si>
  <si>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</si>
  <si>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</si>
  <si>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</si>
  <si>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</si>
  <si>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</si>
  <si>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</si>
  <si>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</si>
  <si>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</si>
  <si>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</si>
  <si>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</si>
  <si>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</si>
  <si>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</si>
  <si>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</si>
  <si>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</si>
  <si>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</si>
  <si>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</si>
  <si>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</si>
  <si>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</si>
  <si>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</si>
  <si>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</si>
  <si>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</si>
  <si>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</si>
  <si>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</si>
  <si>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</si>
  <si>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</si>
  <si>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</si>
  <si>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</si>
  <si>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</si>
  <si>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</si>
  <si>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</si>
  <si>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</si>
  <si>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</si>
  <si>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</si>
  <si>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</si>
  <si>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</si>
  <si>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</si>
  <si>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</si>
  <si>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</si>
  <si>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</si>
  <si>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</si>
  <si>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</si>
  <si>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</si>
  <si>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</si>
  <si>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</si>
  <si>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</si>
  <si>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</si>
  <si>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</si>
  <si>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</si>
  <si>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</si>
  <si>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</si>
  <si>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</si>
  <si>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</si>
  <si>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</si>
  <si>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</si>
  <si>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</si>
  <si>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</si>
  <si>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</si>
  <si>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</si>
  <si>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</si>
  <si>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</si>
  <si>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</si>
  <si>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</si>
  <si>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</si>
  <si>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</si>
  <si>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</si>
  <si>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</si>
  <si>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</si>
  <si>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</si>
  <si>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</si>
  <si>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</si>
  <si>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</si>
  <si>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</si>
  <si>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</si>
  <si>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</si>
  <si>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</si>
  <si>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</si>
  <si>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</si>
  <si>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</si>
  <si>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</si>
  <si>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</si>
  <si>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</si>
  <si>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</si>
  <si>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</si>
  <si>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</si>
  <si>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</si>
  <si>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</si>
  <si>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</si>
  <si>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</si>
  <si>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</si>
  <si>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</si>
  <si>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</si>
  <si>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</si>
  <si>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</si>
  <si>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</si>
  <si>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</si>
  <si>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</si>
  <si>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</si>
  <si>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</si>
  <si>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</si>
  <si>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</si>
  <si>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</si>
  <si>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</si>
  <si>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</si>
  <si>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</si>
  <si>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</si>
  <si>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</si>
  <si>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</si>
  <si>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</si>
  <si>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</si>
  <si>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</si>
  <si>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</si>
  <si>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</si>
  <si>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</si>
  <si>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</si>
  <si>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</si>
  <si>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</si>
  <si>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</si>
  <si>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</si>
  <si>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</si>
  <si>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</si>
  <si>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</si>
  <si>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</si>
  <si>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</si>
  <si>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</si>
  <si>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</si>
  <si>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</si>
  <si>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</si>
  <si>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</si>
  <si>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</si>
  <si>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</si>
  <si>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</si>
  <si>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</si>
  <si>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</si>
  <si>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</si>
  <si>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</si>
  <si>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</si>
  <si>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</si>
  <si>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</si>
  <si>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</si>
  <si>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</si>
  <si>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</si>
  <si>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</si>
  <si>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</si>
  <si>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</si>
  <si>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</si>
  <si>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</si>
  <si>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</si>
  <si>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</si>
  <si>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</si>
  <si>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</si>
  <si>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</si>
  <si>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</si>
  <si>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</si>
  <si>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</si>
  <si>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</si>
  <si>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</si>
  <si>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</si>
  <si>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</si>
  <si>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</si>
  <si>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</si>
  <si>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</si>
  <si>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</si>
  <si>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</si>
  <si>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</si>
  <si>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</si>
  <si>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</si>
  <si>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</si>
  <si>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</si>
  <si>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</si>
  <si>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</si>
  <si>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</si>
  <si>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</si>
  <si>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</si>
  <si>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</si>
  <si>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</si>
  <si>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</si>
  <si>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</si>
  <si>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</si>
  <si>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</si>
  <si>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</si>
  <si>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</si>
  <si>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</si>
  <si>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</si>
  <si>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</si>
  <si>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</si>
  <si>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</si>
  <si>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</si>
  <si>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</si>
  <si>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</si>
  <si>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</si>
  <si>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</si>
  <si>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</si>
  <si>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</si>
  <si>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</si>
  <si>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</si>
  <si>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</si>
  <si>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</si>
  <si>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</si>
  <si>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</si>
  <si>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</si>
  <si>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</si>
  <si>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</si>
  <si>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</si>
  <si>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</si>
  <si>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</si>
  <si>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</si>
  <si>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</si>
  <si>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</si>
  <si>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</si>
  <si>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</si>
  <si>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</si>
  <si>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</si>
  <si>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</si>
  <si>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</si>
  <si>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</si>
  <si>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</si>
  <si>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</si>
  <si>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</si>
  <si>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</si>
  <si>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</si>
  <si>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</si>
  <si>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</si>
  <si>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</si>
  <si>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</si>
  <si>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</si>
  <si>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</si>
  <si>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</si>
  <si>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</si>
  <si>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</si>
  <si>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</si>
  <si>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</si>
  <si>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</si>
  <si>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</si>
  <si>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</si>
  <si>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</si>
  <si>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</si>
  <si>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</si>
  <si>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</si>
  <si>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</si>
  <si>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</si>
  <si>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</si>
  <si>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</si>
  <si>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</si>
  <si>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</si>
  <si>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</si>
  <si>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</si>
  <si>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</si>
  <si>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</si>
  <si>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</si>
  <si>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</si>
  <si>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</si>
  <si>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</si>
  <si>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</si>
  <si>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</si>
  <si>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</si>
  <si>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</si>
  <si>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</si>
  <si>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</si>
  <si>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</si>
  <si>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</si>
  <si>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</si>
  <si>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</si>
  <si>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</si>
  <si>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</si>
  <si>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</si>
  <si>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</si>
  <si>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</si>
  <si>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</si>
  <si>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</si>
  <si>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</si>
  <si>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</si>
  <si>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</si>
  <si>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</si>
  <si>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</si>
  <si>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</si>
  <si>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</si>
  <si>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</si>
  <si>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</si>
  <si>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</si>
  <si>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</si>
  <si>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</si>
  <si>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</si>
  <si>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</si>
  <si>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</si>
  <si>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</si>
  <si>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</si>
  <si>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</si>
  <si>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</si>
  <si>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</si>
  <si>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</si>
  <si>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</si>
  <si>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</si>
  <si>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</si>
  <si>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</si>
  <si>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</si>
  <si>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</si>
  <si>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</si>
  <si>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</si>
  <si>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</si>
  <si>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</si>
  <si>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</si>
  <si>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</si>
  <si>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</si>
  <si>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</si>
  <si>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</si>
  <si>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</si>
  <si>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</si>
  <si>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</si>
  <si>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</si>
  <si>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</si>
  <si>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</si>
  <si>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</si>
  <si>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</si>
  <si>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</si>
  <si>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</si>
  <si>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</si>
  <si>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</si>
  <si>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</si>
  <si>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</si>
  <si>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</si>
  <si>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</si>
  <si>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</si>
  <si>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</si>
  <si>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</si>
  <si>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</si>
  <si>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</si>
  <si>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</si>
  <si>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</si>
  <si>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</si>
  <si>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</si>
  <si>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</si>
  <si>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</si>
  <si>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</si>
  <si>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</si>
  <si>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</si>
  <si>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</si>
  <si>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</si>
  <si>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</si>
  <si>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</si>
  <si>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</si>
  <si>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</si>
  <si>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</si>
  <si>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</si>
  <si>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</si>
  <si>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</si>
  <si>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</si>
  <si>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</si>
  <si>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</si>
  <si>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</si>
  <si>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</si>
  <si>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</si>
  <si>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</si>
  <si>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</si>
  <si>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</si>
  <si>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</si>
  <si>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</si>
  <si>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</si>
  <si>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</si>
  <si>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</si>
  <si>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</si>
  <si>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</si>
  <si>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</si>
  <si>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</si>
  <si>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</si>
  <si>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</si>
  <si>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</si>
  <si>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</si>
  <si>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</si>
  <si>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</si>
  <si>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</si>
  <si>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</si>
  <si>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</si>
  <si>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</si>
  <si>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</si>
  <si>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</si>
  <si>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</si>
  <si>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</si>
  <si>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</si>
  <si>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</si>
  <si>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</si>
  <si>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</si>
  <si>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</si>
  <si>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</si>
  <si>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</si>
  <si>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</si>
  <si>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</si>
  <si>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</si>
  <si>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</si>
  <si>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</si>
  <si>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</si>
  <si>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</si>
  <si>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</si>
  <si>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</si>
  <si>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</si>
  <si>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</si>
  <si>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</si>
  <si>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</si>
  <si>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</si>
  <si>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</si>
  <si>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</si>
  <si>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</si>
  <si>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</si>
  <si>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</si>
  <si>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</si>
  <si>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</si>
  <si>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</si>
  <si>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</si>
  <si>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</si>
  <si>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</si>
  <si>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</si>
  <si>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</si>
  <si>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</si>
  <si>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</si>
  <si>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</si>
  <si>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</si>
  <si>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</si>
  <si>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</si>
  <si>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</si>
  <si>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</si>
  <si>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</si>
  <si>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</si>
  <si>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</si>
  <si>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</si>
  <si>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</si>
  <si>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</si>
  <si>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</si>
  <si>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</si>
  <si>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</si>
  <si>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</si>
  <si>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</si>
  <si>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</si>
  <si>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</si>
  <si>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</si>
  <si>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</si>
  <si>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</si>
  <si>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</si>
  <si>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</si>
  <si>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</si>
  <si>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</si>
  <si>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</si>
  <si>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</si>
  <si>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</si>
  <si>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</si>
  <si>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</si>
  <si>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</si>
  <si>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</si>
  <si>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</si>
  <si>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</si>
  <si>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</si>
  <si>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</si>
  <si>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</si>
  <si>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</si>
  <si>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</si>
  <si>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</si>
  <si>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</si>
  <si>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</si>
  <si>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</si>
  <si>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</si>
  <si>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</si>
  <si>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</si>
  <si>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</si>
  <si>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</si>
  <si>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</si>
  <si>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</si>
  <si>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</si>
  <si>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</si>
  <si>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</si>
  <si>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</si>
  <si>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</si>
  <si>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</si>
  <si>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</si>
  <si>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</si>
  <si>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</si>
  <si>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</si>
  <si>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</si>
  <si>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</si>
  <si>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</si>
  <si>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</si>
  <si>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</si>
  <si>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</si>
  <si>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</si>
  <si>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</si>
  <si>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</si>
  <si>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</si>
  <si>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</si>
  <si>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</si>
  <si>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</si>
  <si>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</si>
  <si>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</si>
  <si>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</si>
  <si>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</si>
  <si>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</si>
  <si>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</si>
  <si>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</si>
  <si>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</si>
  <si>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</si>
  <si>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</si>
  <si>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</si>
  <si>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</si>
  <si>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</si>
  <si>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</si>
  <si>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</si>
  <si>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</si>
  <si>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</si>
  <si>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</si>
  <si>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</si>
  <si>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</si>
  <si>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</si>
  <si>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</si>
  <si>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</si>
  <si>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</si>
  <si>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</si>
  <si>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</si>
  <si>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</si>
  <si>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</si>
  <si>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</si>
  <si>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</si>
  <si>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</si>
  <si>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</si>
  <si>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</si>
  <si>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</si>
  <si>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</si>
  <si>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</si>
  <si>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</si>
  <si>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</si>
  <si>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</si>
  <si>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</si>
  <si>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</si>
  <si>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</si>
  <si>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</si>
  <si>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</si>
  <si>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</si>
  <si>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</si>
  <si>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</si>
  <si>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</si>
  <si>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</si>
  <si>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</si>
  <si>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</si>
  <si>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</si>
  <si>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</si>
  <si>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</si>
  <si>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</si>
  <si>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</si>
  <si>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</si>
  <si>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</si>
  <si>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</si>
  <si>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</si>
  <si>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</si>
  <si>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</si>
  <si>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</si>
  <si>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</si>
  <si>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</si>
  <si>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</si>
  <si>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</si>
  <si>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</si>
  <si>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</si>
  <si>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</si>
  <si>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</si>
  <si>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</si>
  <si>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</si>
  <si>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</si>
  <si>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</si>
  <si>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</si>
  <si>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</si>
  <si>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</si>
  <si>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</si>
  <si>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</si>
  <si>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</si>
  <si>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</si>
  <si>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</si>
  <si>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</si>
  <si>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</si>
  <si>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</si>
  <si>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</si>
  <si>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</si>
  <si>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</si>
  <si>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</si>
  <si>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</si>
  <si>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</si>
  <si>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</si>
  <si>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</si>
  <si>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</si>
  <si>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</si>
  <si>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</si>
  <si>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</si>
  <si>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</si>
  <si>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</si>
  <si>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</si>
  <si>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</si>
  <si>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</si>
  <si>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</si>
  <si>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</si>
  <si>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</si>
  <si>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</si>
  <si>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</si>
  <si>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</si>
  <si>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</si>
  <si>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</si>
  <si>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</si>
  <si>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</si>
  <si>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</si>
  <si>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</si>
  <si>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</si>
  <si>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</si>
  <si>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</si>
  <si>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</si>
  <si>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</si>
  <si>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</si>
  <si>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</si>
  <si>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</si>
  <si>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</si>
  <si>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</si>
  <si>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</si>
  <si>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</si>
  <si>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</si>
  <si>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</si>
  <si>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</si>
  <si>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</si>
  <si>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</si>
  <si>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</si>
  <si>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</si>
  <si>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</si>
  <si>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</si>
  <si>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</si>
  <si>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</si>
  <si>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</si>
  <si>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</si>
  <si>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</si>
  <si>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</si>
  <si>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</si>
  <si>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</si>
  <si>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</si>
  <si>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</si>
  <si>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</si>
  <si>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</si>
  <si>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</si>
  <si>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</si>
  <si>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</si>
  <si>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</si>
  <si>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</si>
  <si>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</si>
  <si>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</si>
  <si>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</si>
  <si>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</si>
  <si>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</si>
  <si>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</si>
  <si>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</si>
  <si>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</si>
  <si>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</si>
  <si>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</si>
  <si>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</si>
  <si>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</si>
  <si>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</si>
  <si>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</si>
  <si>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</si>
  <si>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</si>
  <si>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</si>
  <si>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</si>
  <si>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</si>
  <si>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</si>
  <si>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</si>
  <si>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</si>
  <si>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</si>
  <si>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</si>
  <si>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</si>
  <si>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</si>
  <si>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</si>
  <si>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</si>
  <si>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</si>
  <si>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</si>
  <si>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</si>
  <si>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</si>
  <si>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</si>
  <si>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</si>
  <si>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</si>
  <si>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</si>
  <si>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</si>
  <si>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</si>
  <si>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</si>
  <si>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</si>
  <si>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</si>
  <si>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</si>
  <si>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</si>
  <si>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</si>
  <si>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</si>
  <si>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</si>
  <si>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</si>
  <si>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</si>
  <si>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</si>
  <si>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</si>
  <si>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</si>
  <si>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</si>
  <si>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</si>
  <si>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</si>
  <si>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</si>
  <si>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</si>
  <si>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</si>
  <si>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</si>
  <si>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</si>
  <si>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</si>
  <si>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</si>
  <si>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</si>
  <si>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</si>
  <si>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</si>
  <si>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</si>
  <si>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</si>
  <si>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</si>
  <si>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</si>
  <si>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</si>
  <si>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</si>
  <si>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</si>
  <si>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</si>
  <si>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</si>
  <si>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</si>
  <si>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</si>
  <si>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</si>
  <si>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</si>
  <si>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</si>
  <si>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</si>
  <si>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</si>
  <si>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</si>
  <si>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</si>
  <si>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</si>
  <si>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</si>
  <si>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</si>
  <si>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</si>
  <si>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</si>
  <si>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</si>
  <si>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</si>
  <si>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</si>
  <si>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</si>
  <si>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</si>
  <si>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</si>
  <si>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</si>
  <si>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</si>
  <si>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</si>
  <si>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</si>
  <si>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</si>
  <si>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</si>
  <si>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</si>
  <si>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</si>
  <si>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</si>
  <si>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</si>
  <si>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</si>
  <si>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</si>
  <si>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</si>
  <si>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</si>
  <si>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</si>
  <si>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</si>
  <si>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</si>
  <si>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</si>
  <si>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</si>
  <si>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</si>
  <si>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</si>
  <si>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</si>
  <si>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</si>
  <si>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</si>
  <si>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</si>
  <si>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</si>
  <si>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</si>
  <si>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</si>
  <si>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</si>
  <si>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</si>
  <si>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</si>
  <si>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</si>
  <si>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</si>
  <si>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</si>
  <si>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</si>
  <si>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</si>
  <si>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</si>
  <si>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</si>
  <si>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</si>
  <si>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</si>
  <si>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</si>
  <si>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</si>
  <si>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</si>
  <si>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</si>
  <si>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</si>
  <si>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</si>
  <si>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</si>
  <si>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</si>
  <si>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</si>
  <si>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</si>
  <si>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</si>
  <si>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</si>
  <si>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</si>
  <si>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</si>
  <si>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</si>
  <si>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</si>
  <si>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</si>
  <si>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</si>
  <si>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</si>
  <si>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</si>
  <si>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</si>
  <si>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</si>
  <si>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</si>
  <si>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</si>
  <si>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</si>
  <si>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</si>
  <si>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</si>
  <si>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</si>
  <si>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</si>
  <si>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</si>
  <si>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</si>
  <si>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</si>
  <si>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</si>
  <si>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</si>
  <si>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</si>
  <si>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</si>
  <si>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</si>
  <si>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</si>
  <si>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</si>
  <si>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</si>
  <si>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</si>
  <si>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</si>
  <si>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</si>
  <si>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</si>
  <si>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</si>
  <si>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</si>
  <si>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</si>
  <si>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</si>
  <si>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</si>
  <si>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</si>
  <si>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</si>
  <si>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</si>
  <si>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</si>
  <si>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</si>
  <si>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</si>
  <si>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</si>
  <si>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</si>
  <si>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</si>
  <si>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</si>
  <si>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</si>
  <si>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</si>
  <si>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</si>
  <si>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</si>
  <si>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</si>
  <si>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</si>
  <si>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</si>
  <si>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</si>
  <si>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</si>
  <si>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</si>
  <si>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</si>
  <si>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</si>
  <si>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</si>
  <si>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</si>
  <si>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</si>
  <si>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</si>
  <si>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</si>
  <si>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</si>
  <si>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</si>
  <si>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</si>
  <si>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</si>
  <si>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</si>
  <si>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</si>
  <si>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</si>
  <si>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</si>
  <si>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</si>
  <si>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</si>
  <si>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</si>
  <si>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</si>
  <si>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</si>
  <si>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</si>
  <si>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</si>
  <si>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</si>
  <si>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</si>
  <si>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</si>
  <si>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</si>
  <si>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</si>
  <si>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</si>
  <si>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</si>
  <si>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</si>
  <si>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</si>
  <si>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</si>
  <si>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</si>
  <si>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</si>
  <si>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</si>
  <si>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</si>
  <si>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</si>
  <si>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</si>
  <si>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</si>
  <si>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</si>
  <si>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</si>
  <si>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</si>
  <si>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</si>
  <si>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</si>
  <si>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</si>
  <si>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</si>
  <si>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</si>
  <si>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</si>
  <si>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</si>
  <si>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</si>
  <si>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</si>
  <si>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</si>
  <si>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</si>
  <si>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</si>
  <si>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</si>
  <si>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</si>
  <si>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</si>
  <si>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</si>
  <si>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</si>
  <si>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</si>
  <si>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</si>
  <si>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</si>
  <si>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</si>
  <si>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</si>
  <si>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</si>
  <si>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</si>
  <si>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</si>
  <si>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</si>
  <si>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</si>
  <si>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</si>
  <si>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</si>
  <si>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</si>
  <si>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</si>
  <si>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</si>
  <si>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</si>
  <si>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</si>
  <si>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</si>
  <si>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</si>
  <si>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</si>
  <si>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</si>
  <si>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</si>
  <si>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</si>
  <si>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</si>
  <si>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</si>
  <si>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</si>
  <si>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</si>
  <si>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</si>
  <si>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</si>
  <si>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</si>
  <si>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</si>
  <si>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</si>
  <si>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</si>
  <si>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</si>
  <si>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</si>
  <si>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</si>
  <si>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</si>
  <si>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</si>
  <si>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</si>
  <si>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</si>
  <si>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</si>
  <si>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</si>
  <si>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</si>
  <si>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</si>
  <si>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</si>
  <si>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</si>
  <si>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</si>
  <si>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</si>
  <si>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</si>
  <si>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</si>
  <si>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</si>
  <si>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</si>
  <si>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</si>
  <si>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</si>
  <si>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</si>
  <si>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</si>
  <si>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</si>
  <si>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</si>
  <si>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</si>
  <si>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</si>
  <si>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</si>
  <si>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</si>
  <si>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</si>
  <si>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</si>
  <si>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</si>
  <si>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</si>
  <si>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</si>
  <si>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</si>
  <si>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</si>
  <si>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</si>
  <si>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</si>
  <si>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</si>
  <si>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</si>
  <si>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</si>
  <si>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</si>
  <si>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</si>
  <si>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</si>
  <si>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</si>
  <si>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</si>
  <si>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</si>
  <si>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</si>
  <si>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</si>
  <si>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</si>
  <si>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</si>
  <si>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</si>
  <si>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</si>
  <si>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</si>
  <si>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</si>
  <si>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</si>
  <si>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</si>
  <si>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</si>
  <si>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</si>
  <si>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</si>
  <si>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</si>
  <si>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</si>
  <si>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</si>
  <si>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</si>
  <si>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</si>
  <si>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</si>
  <si>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</si>
  <si>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</si>
  <si>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</si>
  <si>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</si>
  <si>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</si>
  <si>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</si>
  <si>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</si>
  <si>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</si>
  <si>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</si>
  <si>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</si>
  <si>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</si>
  <si>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</si>
  <si>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</si>
  <si>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</si>
  <si>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</si>
  <si>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</si>
  <si>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</si>
  <si>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</si>
  <si>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</si>
  <si>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</si>
  <si>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</si>
  <si>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</si>
  <si>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</si>
  <si>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</si>
  <si>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</si>
  <si>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</si>
  <si>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</si>
  <si>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</si>
  <si>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</si>
  <si>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</si>
  <si>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</si>
  <si>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</si>
  <si>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</si>
  <si>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</si>
  <si>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</si>
  <si>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</si>
  <si>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</si>
  <si>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</si>
  <si>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</si>
  <si>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</si>
  <si>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</si>
  <si>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</si>
  <si>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</si>
  <si>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</si>
  <si>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</si>
  <si>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</si>
  <si>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</si>
  <si>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</si>
  <si>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</si>
  <si>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</si>
  <si>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</si>
  <si>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</si>
  <si>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</si>
  <si>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</si>
  <si>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</si>
  <si>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</si>
  <si>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</si>
  <si>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</si>
  <si>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</si>
  <si>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</si>
  <si>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</si>
  <si>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</si>
  <si>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</si>
  <si>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</si>
  <si>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</si>
  <si>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</si>
  <si>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</si>
  <si>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</si>
  <si>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</si>
  <si>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</si>
  <si>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</si>
  <si>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</si>
  <si>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</si>
  <si>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</si>
  <si>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</si>
  <si>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</si>
  <si>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</si>
  <si>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</si>
  <si>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</si>
  <si>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</si>
  <si>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</si>
  <si>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</si>
  <si>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</si>
  <si>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</si>
  <si>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</si>
  <si>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</si>
  <si>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</si>
  <si>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</si>
  <si>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</si>
  <si>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</si>
  <si>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</si>
  <si>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</si>
  <si>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</si>
  <si>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</si>
  <si>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</si>
  <si>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</si>
  <si>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</si>
  <si>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</si>
  <si>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</si>
  <si>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</si>
  <si>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</si>
  <si>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</si>
  <si>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</si>
  <si>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</si>
  <si>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</si>
  <si>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</si>
  <si>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</si>
  <si>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</si>
  <si>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</si>
  <si>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</si>
  <si>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</si>
  <si>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</si>
  <si>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</si>
  <si>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</si>
  <si>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</si>
  <si>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</si>
  <si>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</si>
  <si>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</si>
  <si>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</si>
  <si>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</si>
  <si>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</si>
  <si>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</si>
  <si>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</si>
  <si>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</si>
  <si>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</si>
  <si>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</si>
  <si>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</si>
  <si>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</si>
  <si>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</si>
  <si>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</si>
  <si>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</si>
  <si>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</si>
  <si>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</si>
  <si>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</si>
  <si>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</si>
  <si>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</si>
  <si>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</si>
  <si>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</si>
  <si>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</si>
  <si>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</si>
  <si>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</si>
  <si>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</si>
  <si>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</si>
  <si>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</si>
  <si>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</si>
  <si>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</si>
  <si>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</si>
  <si>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</si>
  <si>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</si>
  <si>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</si>
  <si>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</si>
  <si>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</si>
  <si>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</si>
  <si>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</si>
  <si>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</si>
  <si>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</si>
  <si>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</si>
  <si>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</si>
  <si>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</si>
  <si>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</si>
  <si>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</si>
  <si>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</si>
  <si>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</si>
  <si>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</si>
  <si>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</si>
  <si>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</si>
  <si>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</si>
  <si>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</si>
  <si>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</si>
  <si>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</si>
  <si>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</si>
  <si>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</si>
  <si>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</si>
  <si>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</si>
  <si>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</si>
  <si>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</si>
  <si>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</si>
  <si>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</si>
  <si>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</si>
  <si>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</si>
  <si>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</si>
  <si>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</si>
  <si>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</si>
  <si>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</si>
  <si>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</si>
  <si>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</si>
  <si>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</si>
  <si>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</si>
  <si>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</si>
  <si>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</si>
  <si>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</si>
  <si>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</si>
  <si>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</si>
  <si>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</si>
  <si>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</si>
  <si>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</si>
  <si>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</si>
  <si>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</si>
  <si>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</si>
  <si>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</si>
  <si>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</si>
  <si>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</si>
  <si>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</si>
  <si>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</si>
  <si>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</si>
  <si>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</si>
  <si>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</si>
  <si>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</si>
  <si>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</si>
  <si>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</si>
  <si>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</si>
  <si>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</si>
  <si>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</si>
  <si>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</si>
  <si>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</si>
  <si>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</si>
  <si>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</si>
  <si>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</si>
  <si>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</si>
  <si>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</si>
  <si>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</si>
  <si>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</si>
  <si>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</si>
  <si>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</si>
  <si>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</si>
  <si>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</si>
  <si>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</si>
  <si>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</si>
  <si>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</si>
  <si>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</si>
  <si>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</si>
  <si>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</si>
  <si>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</si>
  <si>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</si>
  <si>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</si>
  <si>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</si>
  <si>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</si>
  <si>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</si>
  <si>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</si>
  <si>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</si>
  <si>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</si>
  <si>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</si>
  <si>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</si>
  <si>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</si>
  <si>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</si>
  <si>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</si>
  <si>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</si>
  <si>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</si>
  <si>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</si>
  <si>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</si>
  <si>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</si>
  <si>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</si>
  <si>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</si>
  <si>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</si>
  <si>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</si>
  <si>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</si>
  <si>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</si>
  <si>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</si>
  <si>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</si>
  <si>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</si>
  <si>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</si>
  <si>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</si>
  <si>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</si>
  <si>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</si>
  <si>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</si>
  <si>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</si>
  <si>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</si>
  <si>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</si>
  <si>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</si>
  <si>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</si>
  <si>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</si>
  <si>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</si>
  <si>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</si>
  <si>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</si>
  <si>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</si>
  <si>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</si>
  <si>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</si>
  <si>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</si>
  <si>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</si>
  <si>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</si>
  <si>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</si>
  <si>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</si>
  <si>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</si>
  <si>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</si>
  <si>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</si>
  <si>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</si>
  <si>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</si>
  <si>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</si>
  <si>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</si>
  <si>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</si>
  <si>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</si>
  <si>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</si>
  <si>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</si>
  <si>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</si>
  <si>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</si>
  <si>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</si>
  <si>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</si>
  <si>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</si>
  <si>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</si>
  <si>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</si>
  <si>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</si>
  <si>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</si>
  <si>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</si>
  <si>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</si>
  <si>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</si>
  <si>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</si>
  <si>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</si>
  <si>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</si>
  <si>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</si>
  <si>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</si>
  <si>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</si>
  <si>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</si>
  <si>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</si>
  <si>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</si>
  <si>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</si>
  <si>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</si>
  <si>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</si>
  <si>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</si>
  <si>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</si>
  <si>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</si>
  <si>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</si>
  <si>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</si>
  <si>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</si>
  <si>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</si>
  <si>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</si>
  <si>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</si>
  <si>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</si>
  <si>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</si>
  <si>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</si>
  <si>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</si>
  <si>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</si>
  <si>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</si>
  <si>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</si>
  <si>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</si>
  <si>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</si>
  <si>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</si>
  <si>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</si>
  <si>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</si>
  <si>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</si>
  <si>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</si>
  <si>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</si>
  <si>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</si>
  <si>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</si>
  <si>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</si>
  <si>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</si>
  <si>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</si>
  <si>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</si>
  <si>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</si>
  <si>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</si>
  <si>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</si>
  <si>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</si>
  <si>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</si>
  <si>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</si>
  <si>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</si>
  <si>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</si>
  <si>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</si>
  <si>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</si>
  <si>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</si>
  <si>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</si>
  <si>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</si>
  <si>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</si>
  <si>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</si>
  <si>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</si>
  <si>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</si>
  <si>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</si>
  <si>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</si>
  <si>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</si>
  <si>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</si>
  <si>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</si>
  <si>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</si>
  <si>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</si>
  <si>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</si>
  <si>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</si>
  <si>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</si>
  <si>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</si>
  <si>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</si>
  <si>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</si>
  <si>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</si>
  <si>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</si>
  <si>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</si>
  <si>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</si>
  <si>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</si>
  <si>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</si>
  <si>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</si>
  <si>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</si>
  <si>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</si>
  <si>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</si>
  <si>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</si>
  <si>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</si>
  <si>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</si>
  <si>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</si>
  <si>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</si>
  <si>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</si>
  <si>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</si>
  <si>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</si>
  <si>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</si>
  <si>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</si>
  <si>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</si>
  <si>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</si>
  <si>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</si>
  <si>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</si>
  <si>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</si>
  <si>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</si>
  <si>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</si>
  <si>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</si>
  <si>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</si>
  <si>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</si>
  <si>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</si>
  <si>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</si>
  <si>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</si>
  <si>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</si>
  <si>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</si>
  <si>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</si>
  <si>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</si>
  <si>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</si>
  <si>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</si>
  <si>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</si>
  <si>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</si>
  <si>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</si>
  <si>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</si>
  <si>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</si>
  <si>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</si>
  <si>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</si>
  <si>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</si>
  <si>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</si>
  <si>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</si>
  <si>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</si>
  <si>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</si>
  <si>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</si>
  <si>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</si>
  <si>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</si>
  <si>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</si>
  <si>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</si>
  <si>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</si>
  <si>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</si>
  <si>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</si>
  <si>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</si>
  <si>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</si>
  <si>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</si>
  <si>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</si>
  <si>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</si>
  <si>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</si>
  <si>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</si>
  <si>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</si>
  <si>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</si>
  <si>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</si>
  <si>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</si>
  <si>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</si>
  <si>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</si>
  <si>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</si>
  <si>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</si>
  <si>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</si>
  <si>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</si>
  <si>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</si>
  <si>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</si>
  <si>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</si>
  <si>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</si>
  <si>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</si>
  <si>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</si>
  <si>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</si>
  <si>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</si>
  <si>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</si>
  <si>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</si>
  <si>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</si>
  <si>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</si>
  <si>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</si>
  <si>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</si>
  <si>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</si>
  <si>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</si>
  <si>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</si>
  <si>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</si>
  <si>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</si>
  <si>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</si>
  <si>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</si>
  <si>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</si>
  <si>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</si>
  <si>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</si>
  <si>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</si>
  <si>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</si>
  <si>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</si>
  <si>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</si>
  <si>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</si>
  <si>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</si>
  <si>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</si>
  <si>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</si>
  <si>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</si>
  <si>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</si>
  <si>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</si>
  <si>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</si>
  <si>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</si>
  <si>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</si>
  <si>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</si>
  <si>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</si>
  <si>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</si>
  <si>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</si>
  <si>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</si>
  <si>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</si>
  <si>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</si>
  <si>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</si>
  <si>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</si>
  <si>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</si>
  <si>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</si>
  <si>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</si>
  <si>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</si>
  <si>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</si>
  <si>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</si>
  <si>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</si>
  <si>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</si>
  <si>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</si>
  <si>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</si>
  <si>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</si>
  <si>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</si>
  <si>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</si>
  <si>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</si>
  <si>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</si>
  <si>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</si>
  <si>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</si>
  <si>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</si>
  <si>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</si>
  <si>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</si>
  <si>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</si>
  <si>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</si>
  <si>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</si>
  <si>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</si>
  <si>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</si>
  <si>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</si>
  <si>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</si>
  <si>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</si>
  <si>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</si>
  <si>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</si>
  <si>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</si>
  <si>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</si>
  <si>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</si>
  <si>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</si>
  <si>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</si>
  <si>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</si>
  <si>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</si>
  <si>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</si>
  <si>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</si>
  <si>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</si>
  <si>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</si>
  <si>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</si>
  <si>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</si>
  <si>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</si>
  <si>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</si>
  <si>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</si>
  <si>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</si>
  <si>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</si>
  <si>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</si>
  <si>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</si>
  <si>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</si>
  <si>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</si>
  <si>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</si>
  <si>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</si>
  <si>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</si>
  <si>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</si>
  <si>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</si>
  <si>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</si>
  <si>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</si>
  <si>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</si>
  <si>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</si>
  <si>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</si>
  <si>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</si>
  <si>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</si>
  <si>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</si>
  <si>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</si>
  <si>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</si>
  <si>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</si>
  <si>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</si>
  <si>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</si>
  <si>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</si>
  <si>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</si>
  <si>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</si>
  <si>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</si>
  <si>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</si>
  <si>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</si>
  <si>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</si>
  <si>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</si>
  <si>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</si>
  <si>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</si>
  <si>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</si>
  <si>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</si>
  <si>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</si>
  <si>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</si>
  <si>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</si>
  <si>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</si>
  <si>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</si>
  <si>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</si>
  <si>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</si>
  <si>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</si>
  <si>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</si>
  <si>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</si>
  <si>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</si>
  <si>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</si>
  <si>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</si>
  <si>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</si>
  <si>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</si>
  <si>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</si>
  <si>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</si>
  <si>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</si>
  <si>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</si>
  <si>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</si>
  <si>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</si>
  <si>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</si>
  <si>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</si>
  <si>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</si>
  <si>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</si>
  <si>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</si>
  <si>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</si>
  <si>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</si>
  <si>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</si>
  <si>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</si>
  <si>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</si>
  <si>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</si>
  <si>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</si>
  <si>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</si>
  <si>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</si>
  <si>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</si>
  <si>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</si>
  <si>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</si>
  <si>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</si>
  <si>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</si>
  <si>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</si>
  <si>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</si>
  <si>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</si>
  <si>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</si>
  <si>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</si>
  <si>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</si>
  <si>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</si>
  <si>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</si>
  <si>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</si>
  <si>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</si>
  <si>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</si>
  <si>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</si>
  <si>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</si>
  <si>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</si>
  <si>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</si>
  <si>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</si>
  <si>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</si>
  <si>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</si>
  <si>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</si>
  <si>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</si>
  <si>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</si>
  <si>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</si>
  <si>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</si>
  <si>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</si>
  <si>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</si>
  <si>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</si>
  <si>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</si>
  <si>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</si>
  <si>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</si>
  <si>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</si>
  <si>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</si>
  <si>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</si>
  <si>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</si>
  <si>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</si>
  <si>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</si>
  <si>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</si>
  <si>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</si>
  <si>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</si>
  <si>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</si>
  <si>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</si>
  <si>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</si>
  <si>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</si>
  <si>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</si>
  <si>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</si>
  <si>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</si>
  <si>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</si>
  <si>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</si>
  <si>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</si>
  <si>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</si>
  <si>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</si>
  <si>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</si>
  <si>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</si>
  <si>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</si>
  <si>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</si>
  <si>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</si>
  <si>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</si>
  <si>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</si>
  <si>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</si>
  <si>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</si>
  <si>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</si>
  <si>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</si>
  <si>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</si>
  <si>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</si>
  <si>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</si>
  <si>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</si>
  <si>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</si>
  <si>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</si>
  <si>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</si>
  <si>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</si>
  <si>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</si>
  <si>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</si>
  <si>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</si>
  <si>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</si>
  <si>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</si>
  <si>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</si>
  <si>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</si>
  <si>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</si>
  <si>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</si>
  <si>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</si>
  <si>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</si>
  <si>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</si>
  <si>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</si>
  <si>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</si>
  <si>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</si>
  <si>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</si>
  <si>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</si>
  <si>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</si>
  <si>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</si>
  <si>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</si>
  <si>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</si>
  <si>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</si>
  <si>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</si>
  <si>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</si>
  <si>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</si>
  <si>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</si>
  <si>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</si>
  <si>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</si>
  <si>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</si>
  <si>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</si>
  <si>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</si>
  <si>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</si>
  <si>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</si>
  <si>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</si>
  <si>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</si>
  <si>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</si>
  <si>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</si>
  <si>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</si>
  <si>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</si>
  <si>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</si>
  <si>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</si>
  <si>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</si>
  <si>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</si>
  <si>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</si>
  <si>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</si>
  <si>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</si>
  <si>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</si>
  <si>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</si>
  <si>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</si>
  <si>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</si>
  <si>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</si>
  <si>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</si>
  <si>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</si>
  <si>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</si>
  <si>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</si>
  <si>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</si>
  <si>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</si>
  <si>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</si>
  <si>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</si>
  <si>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</si>
  <si>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</si>
  <si>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</si>
  <si>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</si>
  <si>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</si>
  <si>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</si>
  <si>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</si>
  <si>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</si>
  <si>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</si>
  <si>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</si>
  <si>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</si>
  <si>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</si>
  <si>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</si>
  <si>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</si>
  <si>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</si>
  <si>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</si>
  <si>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</si>
  <si>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</si>
  <si>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</si>
  <si>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</si>
  <si>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</si>
  <si>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</si>
  <si>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</si>
  <si>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</si>
  <si>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</si>
  <si>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</si>
  <si>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</si>
  <si>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</si>
  <si>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</si>
  <si>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</si>
  <si>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</si>
  <si>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</si>
  <si>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</si>
  <si>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</si>
  <si>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</si>
  <si>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</si>
  <si>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</si>
  <si>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</si>
  <si>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</si>
  <si>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</si>
  <si>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</si>
  <si>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</si>
  <si>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</si>
  <si>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</si>
  <si>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</si>
  <si>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</si>
  <si>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</si>
  <si>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</si>
  <si>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</si>
  <si>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</si>
  <si>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</si>
  <si>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</si>
  <si>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</si>
  <si>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</si>
  <si>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</si>
  <si>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</si>
  <si>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</si>
  <si>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</si>
  <si>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</si>
  <si>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</si>
  <si>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</si>
  <si>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</si>
  <si>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</si>
  <si>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</si>
  <si>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</si>
  <si>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</si>
  <si>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</si>
  <si>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</si>
  <si>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</si>
  <si>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</si>
  <si>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</si>
  <si>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</si>
  <si>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</si>
  <si>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</si>
  <si>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</si>
  <si>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</si>
  <si>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</si>
  <si>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</si>
  <si>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</si>
  <si>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</si>
  <si>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</si>
  <si>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</si>
  <si>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</si>
  <si>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</si>
  <si>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</si>
  <si>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</si>
  <si>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</si>
  <si>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</si>
  <si>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</si>
  <si>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</si>
  <si>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</si>
  <si>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</si>
  <si>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</si>
  <si>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</si>
  <si>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</si>
  <si>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</si>
  <si>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</si>
  <si>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</si>
  <si>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</si>
  <si>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</si>
  <si>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</si>
  <si>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</si>
  <si>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</si>
  <si>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</si>
  <si>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</si>
  <si>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</si>
  <si>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</si>
  <si>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</si>
  <si>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</si>
  <si>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</si>
  <si>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</si>
  <si>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</si>
  <si>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</si>
  <si>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</si>
  <si>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</si>
  <si>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</si>
  <si>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</si>
  <si>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</si>
  <si>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</si>
  <si>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</si>
  <si>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</si>
  <si>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</si>
  <si>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</si>
  <si>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</si>
  <si>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</si>
  <si>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</si>
  <si>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</si>
  <si>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</si>
  <si>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</si>
  <si>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</si>
  <si>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</si>
  <si>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</si>
  <si>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</si>
  <si>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</si>
  <si>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</si>
  <si>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</si>
  <si>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</si>
  <si>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</si>
  <si>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</si>
  <si>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</si>
  <si>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</si>
  <si>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</si>
  <si>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</si>
  <si>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</si>
  <si>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</si>
  <si>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</si>
  <si>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</si>
  <si>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</si>
  <si>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</si>
  <si>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</si>
  <si>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</si>
  <si>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</si>
  <si>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</si>
  <si>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</si>
  <si>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</si>
  <si>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</si>
  <si>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</si>
  <si>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</si>
  <si>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</si>
  <si>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</si>
  <si>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</si>
  <si>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</si>
  <si>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</si>
  <si>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</si>
  <si>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</si>
  <si>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</si>
  <si>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</si>
  <si>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</si>
  <si>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</si>
  <si>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</si>
  <si>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</si>
  <si>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</si>
  <si>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</si>
  <si>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</si>
  <si>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</si>
  <si>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</si>
  <si>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</si>
  <si>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</si>
  <si>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</si>
  <si>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</si>
  <si>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</si>
  <si>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</si>
  <si>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</si>
  <si>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</si>
  <si>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</si>
  <si>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</si>
  <si>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</si>
  <si>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</si>
  <si>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</si>
  <si>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</si>
  <si>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</si>
  <si>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</si>
  <si>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</si>
  <si>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</si>
  <si>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</si>
  <si>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</si>
  <si>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</si>
  <si>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</si>
  <si>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</si>
  <si>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</si>
  <si>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</si>
  <si>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</si>
  <si>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</si>
  <si>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</si>
  <si>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</si>
  <si>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</si>
  <si>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</si>
  <si>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</si>
  <si>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</si>
  <si>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</si>
  <si>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</si>
  <si>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</si>
  <si>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</si>
  <si>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</si>
  <si>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</si>
  <si>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</si>
  <si>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</si>
  <si>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</si>
  <si>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</si>
  <si>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</si>
  <si>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</si>
  <si>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</si>
  <si>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</si>
  <si>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</si>
  <si>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</si>
  <si>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</si>
  <si>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</si>
  <si>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</si>
  <si>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</si>
  <si>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</si>
  <si>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</si>
  <si>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</si>
  <si>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</si>
  <si>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</si>
  <si>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</si>
  <si>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</si>
  <si>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</si>
  <si>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</si>
  <si>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</si>
  <si>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</si>
  <si>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</si>
  <si>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</si>
  <si>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</si>
  <si>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</si>
  <si>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</si>
  <si>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</si>
  <si>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</si>
  <si>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</si>
  <si>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</si>
  <si>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</si>
  <si>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</si>
  <si>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</si>
  <si>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</si>
  <si>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</si>
  <si>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</si>
  <si>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</si>
  <si>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</si>
  <si>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</si>
  <si>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</si>
  <si>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</si>
  <si>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</si>
  <si>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</si>
  <si>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</si>
  <si>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</si>
  <si>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</si>
  <si>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</si>
  <si>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</si>
  <si>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</si>
  <si>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</si>
  <si>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</si>
  <si>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</si>
  <si>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</si>
  <si>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</si>
  <si>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</si>
  <si>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</si>
  <si>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</si>
  <si>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</si>
  <si>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</si>
  <si>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</si>
  <si>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</si>
  <si>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</si>
  <si>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</si>
  <si>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</si>
  <si>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</si>
  <si>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</si>
  <si>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</si>
  <si>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</si>
  <si>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</si>
  <si>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</si>
  <si>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</si>
  <si>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</si>
  <si>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</si>
  <si>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</si>
  <si>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</si>
  <si>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</si>
  <si>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</si>
  <si>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</si>
  <si>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</si>
  <si>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</si>
  <si>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</si>
  <si>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</si>
  <si>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</si>
  <si>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</si>
  <si>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</si>
  <si>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</si>
  <si>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</si>
  <si>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</si>
  <si>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</si>
  <si>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</si>
  <si>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</si>
  <si>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</si>
  <si>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</si>
  <si>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</si>
  <si>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</si>
  <si>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</si>
  <si>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</si>
  <si>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</si>
  <si>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</si>
  <si>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</si>
  <si>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</si>
  <si>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</si>
  <si>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</si>
  <si>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</si>
  <si>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</si>
  <si>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</si>
  <si>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</si>
  <si>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</si>
  <si>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</si>
  <si>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</si>
  <si>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</si>
  <si>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</si>
  <si>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</si>
  <si>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</si>
  <si>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</si>
  <si>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</si>
  <si>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</si>
  <si>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</si>
  <si>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</si>
  <si>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</si>
  <si>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</si>
  <si>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</si>
  <si>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</si>
  <si>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</si>
  <si>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</si>
  <si>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</si>
  <si>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</si>
  <si>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</si>
  <si>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</si>
  <si>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</si>
  <si>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</si>
  <si>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</si>
  <si>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</si>
  <si>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</si>
  <si>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</si>
  <si>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</si>
  <si>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</si>
  <si>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</si>
  <si>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</si>
  <si>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</si>
  <si>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</si>
  <si>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</si>
  <si>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</si>
  <si>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</si>
  <si>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</si>
  <si>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</si>
  <si>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</si>
  <si>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</si>
  <si>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</si>
  <si>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</si>
  <si>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</si>
  <si>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</si>
  <si>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</si>
  <si>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</si>
  <si>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</si>
  <si>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</si>
  <si>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</si>
  <si>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</si>
  <si>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</si>
  <si>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</si>
  <si>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</si>
  <si>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</si>
  <si>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</si>
  <si>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</si>
  <si>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</si>
  <si>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</si>
  <si>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</si>
  <si>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</si>
  <si>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</si>
  <si>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</si>
  <si>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</si>
  <si>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</si>
  <si>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</si>
  <si>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</si>
  <si>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</si>
  <si>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</si>
  <si>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</si>
  <si>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</si>
  <si>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</si>
  <si>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</si>
  <si>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</si>
  <si>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</si>
  <si>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</si>
  <si>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</si>
  <si>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</si>
  <si>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</si>
  <si>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</si>
  <si>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</si>
  <si>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</si>
  <si>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</si>
  <si>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</si>
  <si>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</si>
  <si>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</si>
  <si>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</si>
  <si>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</si>
  <si>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</si>
  <si>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</si>
  <si>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</si>
  <si>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</si>
  <si>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</si>
  <si>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</si>
  <si>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</si>
  <si>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</si>
  <si>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</si>
  <si>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</si>
  <si>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</si>
  <si>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</si>
  <si>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</si>
  <si>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</si>
  <si>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</si>
  <si>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</si>
  <si>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</si>
  <si>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</si>
  <si>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</si>
  <si>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</si>
  <si>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</si>
  <si>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</si>
  <si>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</si>
  <si>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</si>
  <si>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</si>
  <si>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</si>
  <si>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</si>
  <si>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</si>
  <si>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</si>
  <si>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</si>
  <si>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</si>
  <si>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</si>
  <si>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</si>
  <si>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</si>
  <si>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</si>
  <si>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</si>
  <si>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</si>
  <si>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</si>
  <si>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</si>
  <si>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</si>
  <si>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</si>
  <si>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</si>
  <si>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</si>
  <si>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</si>
  <si>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</si>
  <si>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</si>
  <si>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</si>
  <si>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</si>
  <si>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</si>
  <si>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</si>
  <si>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</si>
  <si>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</si>
  <si>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</si>
  <si>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</si>
  <si>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</si>
  <si>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</si>
  <si>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</si>
  <si>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</si>
  <si>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</si>
  <si>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</si>
  <si>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</si>
  <si>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</si>
  <si>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</si>
  <si>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</si>
  <si>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</si>
  <si>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</si>
  <si>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</si>
  <si>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</si>
  <si>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</si>
  <si>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</si>
  <si>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</si>
  <si>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</si>
  <si>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</si>
  <si>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</si>
  <si>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</si>
  <si>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</si>
  <si>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</si>
  <si>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</si>
  <si>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</si>
  <si>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</si>
  <si>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</si>
  <si>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</si>
  <si>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</si>
  <si>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</si>
  <si>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</si>
  <si>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</si>
  <si>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</si>
  <si>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</si>
  <si>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</si>
  <si>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</si>
  <si>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</si>
  <si>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</si>
  <si>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</si>
  <si>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</si>
  <si>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</si>
  <si>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</si>
  <si>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</si>
  <si>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</si>
  <si>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</si>
  <si>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</si>
  <si>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</si>
  <si>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</si>
  <si>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</si>
  <si>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</si>
  <si>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</si>
  <si>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</si>
  <si>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</si>
  <si>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</si>
  <si>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</si>
  <si>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</si>
  <si>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</si>
  <si>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</si>
  <si>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</si>
  <si>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</si>
  <si>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</si>
  <si>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</si>
  <si>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</si>
  <si>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</si>
  <si>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</si>
  <si>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</si>
  <si>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</si>
  <si>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</si>
  <si>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</si>
  <si>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</si>
  <si>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</si>
  <si>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</si>
  <si>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</si>
  <si>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</si>
  <si>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</si>
  <si>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</si>
  <si>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</si>
  <si>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</si>
  <si>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</si>
  <si>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</si>
  <si>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</si>
  <si>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</si>
  <si>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</si>
  <si>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</si>
  <si>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</si>
  <si>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</si>
  <si>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</si>
  <si>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</si>
  <si>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</si>
  <si>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</si>
  <si>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</si>
  <si>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</si>
  <si>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</si>
  <si>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</si>
  <si>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</si>
  <si>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</si>
  <si>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</si>
  <si>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</si>
  <si>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</si>
  <si>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</si>
  <si>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</si>
  <si>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</si>
  <si>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</si>
  <si>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</si>
  <si>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</si>
  <si>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</si>
  <si>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</si>
  <si>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</si>
  <si>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</si>
  <si>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</si>
  <si>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</si>
  <si>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</si>
  <si>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</si>
  <si>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</si>
  <si>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</si>
  <si>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</si>
  <si>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</si>
  <si>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</si>
  <si>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</si>
  <si>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</si>
  <si>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</si>
  <si>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</si>
  <si>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</si>
  <si>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</si>
  <si>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</si>
  <si>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</si>
  <si>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</si>
  <si>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</si>
  <si>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</si>
  <si>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</si>
  <si>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</si>
  <si>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</si>
  <si>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</si>
  <si>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</si>
  <si>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</si>
  <si>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</si>
  <si>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</si>
  <si>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</si>
  <si>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</si>
  <si>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</si>
  <si>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</si>
  <si>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</si>
  <si>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</si>
  <si>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</si>
  <si>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</si>
  <si>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</si>
  <si>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</si>
  <si>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</si>
  <si>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</si>
  <si>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</si>
  <si>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</si>
  <si>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</si>
  <si>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</si>
  <si>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</si>
  <si>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</si>
  <si>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</si>
  <si>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</si>
  <si>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</si>
  <si>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</si>
  <si>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</si>
  <si>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</si>
  <si>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</si>
  <si>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</si>
  <si>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</si>
  <si>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</si>
  <si>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</si>
  <si>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</si>
  <si>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</si>
  <si>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</si>
  <si>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</si>
  <si>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</si>
  <si>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</si>
  <si>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</si>
  <si>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</si>
  <si>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</si>
  <si>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</si>
  <si>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</si>
  <si>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</si>
  <si>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</si>
  <si>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</si>
  <si>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</si>
  <si>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</si>
  <si>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</si>
  <si>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</si>
  <si>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</si>
  <si>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</si>
  <si>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</si>
  <si>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</si>
  <si>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</si>
  <si>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</si>
  <si>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</si>
  <si>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</si>
  <si>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</si>
  <si>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</si>
  <si>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</si>
  <si>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</si>
  <si>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</si>
  <si>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</si>
  <si>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</si>
  <si>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</si>
  <si>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</si>
  <si>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</si>
  <si>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</si>
  <si>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</si>
  <si>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</si>
  <si>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</si>
  <si>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</si>
  <si>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</si>
  <si>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</si>
  <si>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</si>
  <si>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</si>
  <si>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</si>
  <si>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</si>
  <si>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</si>
  <si>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</si>
  <si>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</si>
  <si>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</si>
  <si>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</si>
  <si>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</si>
  <si>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</si>
  <si>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</si>
  <si>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</si>
  <si>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</si>
  <si>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</si>
  <si>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</si>
  <si>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</si>
  <si>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</si>
  <si>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</si>
  <si>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</si>
  <si>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</si>
  <si>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</si>
  <si>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</si>
  <si>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</si>
  <si>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</si>
  <si>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</si>
  <si>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</si>
  <si>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</si>
  <si>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</si>
  <si>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</si>
  <si>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</si>
  <si>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</si>
  <si>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</si>
  <si>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</si>
  <si>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</si>
  <si>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</si>
  <si>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</si>
  <si>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</si>
  <si>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</si>
  <si>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</si>
  <si>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</si>
  <si>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</si>
  <si>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</si>
  <si>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</si>
  <si>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</si>
  <si>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</si>
  <si>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</si>
  <si>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</si>
  <si>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</si>
  <si>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</si>
  <si>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</si>
  <si>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</si>
  <si>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</si>
  <si>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</si>
  <si>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</si>
  <si>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</si>
  <si>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</si>
  <si>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</si>
  <si>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</si>
  <si>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</si>
  <si>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</si>
  <si>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</si>
  <si>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</si>
  <si>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</si>
  <si>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</si>
  <si>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</si>
  <si>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</si>
  <si>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</si>
  <si>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</si>
  <si>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</si>
  <si>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</si>
  <si>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</si>
  <si>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</si>
  <si>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</si>
  <si>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</si>
  <si>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</si>
  <si>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</si>
  <si>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</si>
  <si>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</si>
  <si>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</si>
  <si>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</si>
  <si>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</si>
  <si>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</si>
  <si>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</si>
  <si>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</si>
  <si>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</si>
  <si>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</si>
  <si>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</si>
  <si>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</si>
  <si>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</si>
  <si>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</si>
  <si>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</si>
  <si>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</si>
  <si>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</si>
  <si>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</si>
  <si>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</si>
  <si>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</si>
  <si>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</si>
  <si>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</si>
  <si>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</si>
  <si>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</si>
  <si>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</si>
  <si>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</si>
  <si>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</si>
  <si>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</si>
  <si>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</si>
  <si>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</si>
  <si>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</si>
  <si>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</si>
  <si>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</si>
  <si>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</si>
  <si>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</si>
  <si>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</si>
  <si>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</si>
  <si>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</si>
  <si>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</si>
  <si>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</si>
  <si>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</si>
  <si>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</si>
  <si>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</si>
  <si>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</si>
  <si>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</si>
  <si>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</si>
  <si>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</si>
  <si>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</si>
  <si>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</si>
  <si>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</si>
  <si>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</si>
  <si>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</si>
  <si>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</si>
  <si>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</si>
  <si>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</si>
  <si>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</si>
  <si>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</si>
  <si>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</si>
  <si>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</si>
  <si>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</si>
  <si>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</si>
  <si>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</si>
  <si>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</si>
  <si>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</si>
  <si>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</si>
  <si>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</si>
  <si>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</si>
  <si>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</si>
  <si>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</si>
  <si>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</si>
  <si>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</si>
  <si>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</si>
  <si>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</si>
  <si>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</si>
  <si>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</si>
  <si>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</si>
  <si>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</si>
  <si>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</si>
  <si>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</si>
  <si>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</si>
  <si>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</si>
  <si>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</si>
  <si>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</si>
  <si>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</si>
  <si>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</si>
  <si>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</si>
  <si>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</si>
  <si>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</si>
  <si>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</si>
  <si>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</si>
  <si>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</si>
  <si>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</si>
  <si>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</si>
  <si>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</si>
  <si>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</si>
  <si>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</si>
  <si>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</si>
  <si>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</si>
  <si>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</si>
  <si>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</si>
  <si>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</si>
  <si>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</si>
  <si>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</si>
  <si>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</si>
  <si>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</si>
  <si>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</si>
  <si>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</si>
  <si>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</si>
  <si>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</si>
  <si>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</si>
  <si>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</si>
  <si>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</si>
  <si>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</si>
  <si>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</si>
  <si>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</si>
  <si>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</si>
  <si>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</si>
  <si>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</si>
  <si>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</si>
  <si>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</si>
  <si>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</si>
  <si>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</si>
  <si>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</si>
  <si>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</si>
  <si>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</si>
  <si>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</si>
  <si>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</si>
  <si>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</si>
  <si>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</si>
  <si>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</si>
  <si>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</si>
  <si>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</si>
  <si>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</si>
  <si>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</si>
  <si>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</si>
  <si>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</si>
  <si>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</si>
  <si>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</si>
  <si>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</si>
  <si>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</si>
  <si>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</si>
  <si>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</si>
  <si>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</si>
  <si>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</si>
  <si>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</si>
  <si>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</si>
  <si>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</si>
  <si>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</si>
  <si>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</si>
  <si>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</si>
  <si>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</si>
  <si>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</si>
  <si>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</si>
  <si>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</si>
  <si>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</si>
  <si>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</si>
  <si>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</si>
  <si>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</si>
  <si>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</si>
  <si>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</si>
  <si>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</si>
  <si>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</si>
  <si>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</si>
  <si>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</si>
  <si>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</si>
  <si>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</si>
  <si>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</si>
  <si>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</si>
  <si>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</si>
  <si>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</si>
  <si>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</si>
  <si>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</si>
  <si>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</si>
  <si>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</si>
  <si>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</si>
  <si>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</si>
  <si>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</si>
  <si>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</si>
  <si>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</si>
  <si>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</si>
  <si>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</si>
  <si>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</si>
  <si>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</si>
  <si>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</si>
  <si>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</si>
  <si>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</si>
  <si>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</si>
  <si>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</si>
  <si>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</si>
  <si>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</si>
  <si>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</si>
  <si>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</si>
  <si>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</si>
  <si>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</si>
  <si>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</si>
  <si>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</si>
  <si>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</si>
  <si>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</si>
  <si>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</si>
  <si>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</si>
  <si>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</si>
  <si>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</si>
  <si>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</si>
  <si>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</si>
  <si>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</si>
  <si>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</si>
  <si>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</si>
  <si>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</si>
  <si>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</si>
  <si>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</si>
  <si>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</si>
  <si>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</si>
  <si>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</si>
  <si>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</si>
  <si>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</si>
  <si>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</si>
  <si>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</si>
  <si>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</si>
  <si>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</si>
  <si>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</si>
  <si>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</si>
  <si>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</si>
  <si>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</si>
  <si>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</si>
  <si>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</si>
  <si>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</si>
  <si>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</si>
  <si>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</si>
  <si>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</si>
  <si>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</si>
  <si>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</si>
  <si>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</si>
  <si>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</si>
  <si>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</si>
  <si>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</si>
  <si>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</si>
  <si>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</si>
  <si>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</si>
  <si>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</si>
  <si>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</si>
  <si>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</si>
  <si>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</si>
  <si>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</si>
  <si>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</si>
  <si>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</si>
  <si>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</si>
  <si>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</si>
  <si>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</si>
  <si>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</si>
  <si>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</si>
  <si>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</si>
  <si>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</si>
  <si>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</si>
  <si>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</si>
  <si>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</si>
  <si>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</si>
  <si>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</si>
  <si>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</si>
  <si>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</si>
  <si>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</si>
  <si>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</si>
  <si>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</si>
  <si>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</si>
  <si>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</si>
  <si>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</si>
  <si>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</si>
  <si>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</si>
  <si>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</si>
  <si>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</si>
  <si>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</si>
  <si>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</si>
  <si>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</si>
  <si>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</si>
  <si>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</si>
  <si>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</si>
  <si>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</si>
  <si>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</si>
  <si>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</si>
  <si>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</si>
  <si>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</si>
  <si>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</si>
  <si>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</si>
  <si>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</si>
  <si>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</si>
  <si>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</si>
  <si>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</si>
  <si>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</si>
  <si>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</si>
  <si>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</si>
  <si>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</si>
  <si>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</si>
  <si>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</si>
  <si>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</si>
  <si>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</si>
  <si>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</si>
  <si>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</si>
  <si>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</si>
  <si>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</si>
  <si>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</si>
  <si>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</si>
  <si>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</si>
  <si>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</si>
  <si>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</si>
  <si>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</si>
  <si>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</si>
  <si>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</si>
  <si>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</si>
  <si>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</si>
  <si>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</si>
  <si>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</si>
  <si>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</si>
  <si>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</si>
  <si>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</si>
  <si>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</si>
  <si>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</si>
  <si>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</si>
  <si>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</si>
  <si>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</si>
  <si>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</si>
  <si>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</si>
  <si>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</si>
  <si>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</si>
  <si>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</si>
  <si>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</si>
  <si>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</si>
  <si>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</si>
  <si>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</si>
  <si>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</si>
  <si>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</si>
  <si>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</si>
  <si>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</si>
  <si>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</si>
  <si>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</si>
  <si>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</si>
  <si>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</si>
  <si>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</si>
  <si>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</si>
  <si>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</si>
  <si>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</si>
  <si>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</si>
  <si>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</si>
  <si>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</si>
  <si>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</si>
  <si>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</si>
  <si>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</si>
  <si>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</si>
  <si>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</si>
  <si>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</si>
  <si>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</si>
  <si>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</si>
  <si>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</si>
  <si>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</si>
  <si>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</si>
  <si>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</si>
  <si>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</si>
  <si>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</si>
  <si>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</si>
  <si>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</si>
  <si>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</si>
  <si>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</si>
  <si>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</si>
  <si>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</si>
  <si>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</si>
  <si>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</si>
  <si>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</si>
  <si>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</si>
  <si>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</si>
  <si>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</si>
  <si>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</si>
  <si>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</si>
  <si>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</si>
  <si>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</si>
  <si>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</si>
  <si>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</si>
  <si>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</si>
  <si>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</si>
  <si>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</si>
  <si>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</si>
  <si>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</si>
  <si>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</si>
  <si>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</si>
  <si>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</si>
  <si>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</si>
  <si>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</si>
  <si>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</si>
  <si>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</si>
  <si>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</si>
  <si>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</si>
  <si>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</si>
  <si>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</si>
  <si>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</si>
  <si>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</si>
  <si>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</si>
  <si>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</si>
  <si>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</si>
  <si>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</si>
  <si>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</si>
  <si>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</si>
  <si>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</si>
  <si>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</si>
  <si>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</si>
  <si>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</si>
  <si>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</si>
  <si>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</si>
  <si>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</si>
  <si>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</si>
  <si>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</si>
  <si>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</si>
  <si>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</si>
  <si>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</si>
  <si>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</si>
  <si>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</si>
  <si>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</si>
  <si>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</si>
  <si>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</si>
  <si>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</si>
  <si>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</si>
  <si>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</si>
  <si>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</si>
  <si>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</si>
  <si>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</si>
  <si>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</si>
  <si>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</si>
  <si>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</si>
  <si>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</si>
  <si>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</si>
  <si>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</si>
  <si>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</si>
  <si>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</si>
  <si>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</si>
  <si>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</si>
  <si>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</si>
  <si>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</si>
  <si>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</si>
  <si>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</si>
  <si>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</si>
  <si>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</si>
  <si>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</si>
  <si>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</si>
  <si>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</si>
  <si>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</si>
  <si>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</si>
  <si>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</si>
  <si>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</si>
  <si>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</si>
  <si>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</si>
  <si>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</si>
  <si>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</si>
  <si>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</si>
  <si>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</si>
  <si>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</si>
  <si>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</si>
  <si>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</si>
  <si>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</si>
  <si>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</si>
  <si>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</si>
  <si>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</si>
  <si>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</si>
  <si>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</si>
  <si>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</si>
  <si>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</si>
  <si>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</si>
  <si>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</si>
  <si>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</si>
  <si>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</si>
  <si>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</si>
  <si>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</si>
  <si>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</si>
  <si>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</si>
  <si>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</si>
  <si>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</si>
  <si>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</si>
  <si>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</si>
  <si>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</si>
  <si>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</si>
  <si>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</si>
  <si>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</si>
  <si>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</si>
  <si>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</si>
  <si>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</si>
  <si>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</si>
  <si>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</si>
  <si>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</si>
  <si>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</si>
  <si>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</si>
  <si>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</si>
  <si>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</si>
  <si>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</si>
  <si>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</si>
  <si>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</si>
  <si>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</si>
  <si>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</si>
  <si>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</si>
  <si>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</si>
  <si>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</si>
  <si>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</si>
  <si>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</si>
  <si>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</si>
  <si>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</si>
  <si>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</si>
  <si>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</si>
  <si>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</si>
  <si>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</si>
  <si>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</si>
  <si>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</si>
  <si>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</si>
  <si>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</si>
  <si>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</si>
  <si>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</si>
  <si>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</si>
  <si>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</si>
  <si>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</si>
  <si>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</si>
  <si>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</si>
  <si>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</si>
  <si>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</si>
  <si>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</si>
  <si>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</si>
  <si>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</si>
  <si>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</si>
  <si>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</si>
  <si>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</si>
  <si>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</si>
  <si>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</si>
  <si>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</si>
  <si>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</si>
  <si>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</si>
  <si>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</si>
  <si>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</si>
  <si>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</si>
  <si>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</si>
  <si>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</si>
  <si>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</si>
  <si>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</si>
  <si>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</si>
  <si>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</si>
  <si>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</si>
  <si>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</si>
  <si>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</si>
  <si>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</si>
  <si>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</si>
  <si>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</si>
  <si>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</si>
  <si>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</si>
  <si>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</si>
  <si>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</si>
  <si>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</si>
  <si>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</si>
  <si>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</si>
  <si>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</si>
  <si>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</si>
  <si>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</si>
  <si>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</si>
  <si>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</si>
  <si>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</si>
  <si>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</si>
  <si>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</si>
  <si>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</si>
  <si>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</si>
  <si>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</si>
  <si>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</si>
  <si>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</si>
  <si>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</si>
  <si>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</si>
  <si>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</si>
  <si>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</si>
  <si>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</si>
  <si>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</si>
  <si>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</si>
  <si>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</si>
  <si>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</si>
  <si>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</si>
  <si>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</si>
  <si>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</si>
  <si>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</si>
  <si>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</si>
  <si>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</si>
  <si>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</si>
  <si>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</si>
  <si>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</si>
  <si>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</si>
  <si>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</si>
  <si>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</si>
  <si>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</si>
  <si>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</si>
  <si>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</si>
  <si>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</si>
  <si>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</si>
  <si>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</si>
  <si>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</si>
  <si>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</si>
  <si>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</si>
  <si>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</si>
  <si>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</si>
  <si>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</si>
  <si>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</si>
  <si>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</si>
  <si>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</si>
  <si>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</si>
  <si>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</si>
  <si>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</si>
  <si>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</si>
  <si>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</si>
  <si>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</si>
  <si>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</si>
  <si>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</si>
  <si>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</si>
  <si>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</si>
  <si>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</si>
  <si>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</si>
  <si>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</si>
  <si>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</si>
  <si>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</si>
  <si>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</si>
  <si>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</si>
  <si>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</si>
  <si>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</si>
  <si>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</si>
  <si>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</si>
  <si>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</si>
  <si>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</si>
  <si>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</si>
  <si>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</si>
  <si>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</si>
  <si>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</si>
  <si>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</si>
  <si>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</si>
  <si>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</si>
  <si>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</si>
  <si>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</si>
  <si>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</si>
  <si>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</si>
  <si>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</si>
  <si>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</si>
  <si>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</si>
  <si>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</si>
  <si>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</si>
  <si>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</si>
  <si>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</si>
  <si>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</si>
  <si>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</si>
  <si>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</si>
  <si>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</si>
  <si>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</si>
  <si>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</si>
  <si>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</si>
  <si>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</si>
  <si>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</si>
  <si>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</si>
  <si>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</si>
  <si>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</si>
  <si>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</si>
  <si>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</si>
  <si>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</si>
  <si>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</si>
  <si>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</si>
  <si>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</si>
  <si>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</si>
  <si>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</si>
  <si>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</si>
  <si>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</si>
  <si>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</si>
  <si>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</si>
  <si>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</si>
  <si>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</si>
  <si>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</si>
  <si>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</si>
  <si>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</si>
  <si>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</si>
  <si>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</si>
  <si>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</si>
  <si>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</si>
  <si>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</si>
  <si>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</si>
  <si>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</si>
  <si>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</si>
  <si>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</si>
  <si>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</si>
  <si>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</si>
  <si>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</si>
  <si>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</si>
  <si>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</si>
  <si>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</si>
  <si>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</si>
  <si>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</si>
  <si>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</si>
  <si>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</si>
  <si>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</si>
  <si>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</si>
  <si>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</si>
  <si>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</si>
  <si>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</si>
  <si>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</si>
  <si>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</si>
  <si>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</si>
  <si>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</si>
  <si>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</si>
  <si>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</si>
  <si>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</si>
  <si>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</si>
  <si>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</si>
  <si>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</si>
  <si>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</si>
  <si>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</si>
  <si>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</si>
  <si>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</si>
  <si>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</si>
  <si>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</si>
  <si>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</si>
  <si>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</si>
  <si>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</si>
  <si>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</si>
  <si>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</si>
  <si>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</si>
  <si>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</si>
  <si>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</si>
  <si>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</si>
  <si>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</si>
  <si>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</si>
  <si>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</si>
  <si>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</si>
  <si>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</si>
  <si>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</si>
  <si>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</si>
  <si>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</si>
  <si>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</si>
  <si>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</si>
  <si>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</si>
  <si>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</si>
  <si>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</si>
  <si>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</si>
  <si>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</si>
  <si>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</si>
  <si>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</si>
  <si>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</si>
  <si>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</si>
  <si>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</si>
  <si>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</si>
  <si>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</si>
  <si>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</si>
  <si>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</si>
  <si>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</si>
  <si>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</si>
  <si>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</si>
  <si>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</si>
  <si>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</si>
  <si>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</si>
  <si>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</si>
  <si>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</si>
  <si>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</si>
  <si>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</si>
  <si>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</si>
  <si>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</si>
  <si>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</si>
  <si>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</si>
  <si>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</si>
  <si>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</si>
  <si>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</si>
  <si>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</si>
  <si>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</si>
  <si>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</si>
  <si>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</si>
  <si>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</si>
  <si>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</si>
  <si>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</si>
  <si>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</si>
  <si>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</si>
  <si>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</si>
  <si>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</si>
  <si>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</si>
  <si>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</si>
  <si>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</si>
  <si>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</si>
  <si>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</si>
  <si>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</si>
  <si>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</si>
  <si>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</si>
  <si>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</si>
  <si>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</si>
  <si>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</si>
  <si>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</si>
  <si>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</si>
  <si>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</si>
  <si>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</si>
  <si>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</si>
  <si>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</si>
  <si>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</si>
  <si>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</si>
  <si>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</si>
  <si>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</si>
  <si>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</si>
  <si>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</si>
  <si>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</si>
  <si>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</si>
  <si>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</si>
  <si>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</si>
  <si>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</si>
  <si>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</si>
  <si>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</si>
  <si>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</si>
  <si>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</si>
  <si>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</si>
  <si>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</si>
  <si>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</si>
  <si>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</si>
  <si>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</si>
  <si>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</si>
  <si>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</si>
  <si>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</si>
  <si>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</si>
  <si>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</si>
  <si>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</si>
  <si>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</si>
  <si>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</si>
  <si>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</si>
  <si>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</si>
  <si>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</si>
  <si>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</si>
  <si>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</si>
  <si>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</si>
  <si>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</si>
  <si>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</si>
  <si>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</si>
  <si>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</si>
  <si>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</si>
  <si>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</si>
  <si>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</si>
  <si>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</si>
  <si>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</si>
  <si>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</si>
  <si>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</si>
  <si>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</si>
  <si>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</si>
  <si>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</si>
  <si>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</si>
  <si>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</si>
  <si>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</si>
  <si>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</si>
  <si>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</si>
  <si>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</si>
  <si>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</si>
  <si>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</si>
  <si>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</si>
  <si>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</si>
  <si>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</si>
  <si>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</si>
  <si>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</si>
  <si>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</si>
  <si>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</si>
  <si>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</si>
  <si>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</si>
  <si>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</si>
  <si>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</si>
  <si>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</si>
  <si>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</si>
  <si>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</si>
  <si>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</si>
  <si>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</si>
  <si>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</si>
  <si>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</si>
  <si>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</si>
  <si>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</si>
  <si>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</si>
  <si>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</si>
  <si>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</si>
  <si>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</si>
  <si>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</si>
  <si>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</si>
  <si>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</si>
  <si>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</si>
  <si>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</si>
  <si>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</si>
  <si>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</si>
  <si>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</si>
  <si>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</si>
  <si>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</si>
  <si>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</si>
  <si>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</si>
  <si>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</si>
  <si>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</si>
  <si>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</si>
  <si>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</si>
  <si>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</si>
  <si>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</si>
  <si>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</si>
  <si>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</si>
  <si>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</si>
  <si>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</si>
  <si>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</si>
  <si>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</si>
  <si>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</si>
  <si>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</si>
  <si>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</si>
  <si>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</si>
  <si>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</si>
  <si>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</si>
  <si>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</si>
  <si>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</si>
  <si>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</si>
  <si>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</si>
  <si>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</si>
  <si>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</si>
  <si>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</si>
  <si>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</si>
  <si>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</si>
  <si>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</si>
  <si>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</si>
  <si>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</si>
  <si>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</si>
  <si>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</si>
  <si>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</si>
  <si>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</si>
  <si>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</si>
  <si>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</si>
  <si>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</si>
  <si>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</si>
  <si>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</si>
  <si>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</si>
  <si>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</si>
  <si>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</si>
  <si>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</si>
  <si>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</si>
  <si>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</si>
  <si>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</si>
  <si>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</si>
  <si>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</si>
  <si>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</si>
  <si>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</si>
  <si>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</si>
  <si>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</si>
  <si>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</si>
  <si>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</si>
  <si>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</si>
  <si>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</si>
  <si>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</si>
  <si>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</si>
  <si>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</si>
  <si>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</si>
  <si>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</si>
  <si>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</si>
  <si>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</si>
  <si>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</si>
  <si>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</si>
  <si>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</si>
  <si>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</si>
  <si>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</si>
  <si>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</si>
  <si>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</si>
  <si>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</si>
  <si>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</si>
  <si>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</si>
  <si>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</si>
  <si>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</si>
  <si>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</si>
  <si>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</si>
  <si>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</si>
  <si>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</si>
  <si>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</si>
  <si>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</si>
  <si>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</si>
  <si>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</si>
  <si>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</si>
  <si>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</si>
  <si>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</si>
  <si>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</si>
  <si>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</si>
  <si>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</si>
  <si>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</si>
  <si>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</si>
  <si>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</si>
  <si>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</si>
  <si>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</si>
  <si>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</si>
  <si>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</si>
  <si>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</si>
  <si>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</si>
  <si>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</si>
  <si>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</si>
  <si>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</si>
  <si>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</si>
  <si>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</si>
  <si>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</si>
  <si>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</si>
  <si>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</si>
  <si>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</si>
  <si>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</si>
  <si>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</si>
  <si>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</si>
  <si>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</si>
  <si>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</si>
  <si>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</si>
  <si>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</si>
  <si>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</si>
  <si>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</si>
  <si>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</si>
  <si>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</si>
  <si>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</si>
  <si>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</si>
  <si>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</si>
  <si>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</si>
  <si>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</si>
  <si>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</si>
  <si>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</si>
  <si>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</si>
  <si>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</si>
  <si>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</si>
  <si>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</si>
  <si>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</si>
  <si>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</si>
  <si>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</si>
  <si>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</si>
  <si>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</si>
  <si>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</si>
  <si>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</si>
  <si>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</si>
  <si>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</si>
  <si>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</si>
  <si>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</si>
  <si>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</si>
  <si>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</si>
  <si>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</si>
  <si>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</si>
  <si>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</si>
  <si>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</si>
  <si>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</si>
  <si>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</si>
  <si>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</si>
  <si>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</si>
  <si>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</si>
  <si>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</si>
  <si>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</si>
  <si>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</si>
  <si>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</si>
  <si>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</si>
  <si>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</si>
  <si>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</si>
  <si>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</si>
  <si>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</si>
  <si>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</si>
  <si>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</si>
  <si>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</si>
  <si>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</si>
  <si>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</si>
  <si>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</si>
  <si>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</si>
  <si>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</si>
  <si>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</si>
  <si>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</si>
  <si>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</si>
  <si>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</si>
  <si>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</si>
  <si>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</si>
  <si>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</si>
  <si>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</si>
  <si>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</si>
  <si>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</si>
  <si>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</si>
  <si>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</si>
  <si>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</si>
  <si>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</si>
  <si>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</si>
  <si>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</si>
  <si>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</si>
  <si>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</si>
  <si>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</si>
  <si>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</si>
  <si>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</si>
  <si>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</si>
  <si>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</si>
  <si>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</si>
  <si>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</si>
  <si>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</si>
  <si>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</si>
  <si>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</si>
  <si>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</si>
  <si>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</si>
  <si>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</si>
  <si>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</si>
  <si>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</si>
  <si>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</si>
  <si>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</si>
  <si>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</si>
  <si>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</si>
  <si>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</si>
  <si>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</si>
  <si>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</si>
  <si>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</si>
  <si>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</si>
  <si>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</si>
  <si>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</si>
  <si>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</si>
  <si>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</si>
  <si>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</si>
  <si>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</si>
  <si>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</si>
  <si>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</si>
  <si>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</si>
  <si>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</si>
  <si>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</si>
  <si>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</si>
  <si>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</si>
  <si>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</si>
  <si>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</si>
  <si>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</si>
  <si>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</si>
  <si>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</si>
  <si>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</si>
  <si>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</si>
  <si>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</si>
  <si>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</si>
  <si>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</si>
  <si>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</si>
  <si>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</si>
  <si>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</si>
  <si>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</si>
  <si>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</si>
  <si>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</si>
  <si>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</si>
  <si>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</si>
  <si>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</si>
  <si>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</si>
  <si>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</si>
  <si>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</si>
  <si>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</si>
  <si>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</si>
  <si>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</si>
  <si>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</si>
  <si>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</si>
  <si>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</si>
  <si>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</si>
  <si>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</si>
  <si>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</si>
  <si>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</si>
  <si>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</si>
  <si>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</si>
  <si>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</si>
  <si>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</si>
  <si>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</si>
  <si>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</si>
  <si>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</si>
  <si>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</si>
  <si>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</si>
  <si>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</si>
  <si>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</si>
  <si>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</si>
  <si>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</si>
  <si>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</si>
  <si>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</si>
  <si>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</si>
  <si>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</si>
  <si>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</si>
  <si>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</si>
  <si>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</si>
  <si>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</si>
  <si>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</si>
  <si>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</si>
  <si>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</si>
  <si>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</si>
  <si>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</si>
  <si>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</si>
  <si>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</si>
  <si>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</si>
  <si>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</si>
  <si>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</si>
  <si>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</si>
  <si>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</si>
  <si>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</si>
  <si>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</si>
  <si>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</si>
  <si>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</si>
  <si>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</si>
  <si>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</si>
  <si>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</si>
  <si>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</si>
  <si>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</si>
  <si>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</si>
  <si>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</si>
  <si>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</si>
  <si>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</si>
  <si>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</si>
  <si>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</si>
  <si>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</si>
  <si>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</si>
  <si>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</si>
  <si>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</si>
  <si>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</si>
  <si>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</si>
  <si>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</si>
  <si>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</si>
  <si>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</si>
  <si>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</si>
  <si>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</si>
  <si>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</si>
  <si>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</si>
  <si>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</si>
  <si>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</si>
  <si>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</si>
  <si>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</si>
  <si>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</si>
  <si>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</si>
  <si>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</si>
  <si>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</si>
  <si>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</si>
  <si>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</si>
  <si>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</si>
  <si>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</si>
  <si>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</si>
  <si>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</si>
  <si>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</si>
  <si>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</si>
  <si>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</si>
  <si>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</si>
  <si>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</si>
  <si>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</si>
  <si>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</si>
  <si>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</si>
  <si>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</si>
  <si>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</si>
  <si>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</si>
  <si>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</si>
  <si>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</si>
  <si>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</si>
  <si>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</si>
  <si>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</si>
  <si>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</si>
  <si>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</si>
  <si>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</si>
  <si>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</si>
  <si>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</si>
  <si>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</si>
  <si>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</si>
  <si>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</si>
  <si>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</si>
  <si>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</si>
  <si>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</si>
  <si>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</si>
  <si>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</si>
  <si>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</si>
  <si>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</si>
  <si>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</si>
  <si>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</si>
  <si>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</si>
  <si>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</si>
  <si>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</si>
  <si>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</si>
  <si>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</si>
  <si>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</si>
  <si>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</si>
  <si>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</si>
  <si>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</si>
  <si>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</si>
  <si>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</si>
  <si>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</si>
  <si>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</si>
  <si>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</si>
  <si>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</si>
  <si>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</si>
  <si>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</si>
  <si>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</si>
  <si>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</si>
  <si>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</si>
  <si>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</si>
  <si>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</si>
  <si>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</si>
  <si>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</si>
  <si>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</si>
  <si>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</si>
  <si>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</si>
  <si>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</si>
  <si>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</si>
  <si>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</si>
  <si>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</si>
  <si>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</si>
  <si>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</si>
  <si>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</si>
  <si>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</si>
  <si>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</si>
  <si>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</si>
  <si>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</si>
  <si>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</si>
  <si>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</si>
  <si>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</si>
  <si>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</si>
  <si>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</si>
  <si>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</si>
  <si>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</si>
  <si>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</si>
  <si>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</si>
  <si>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</si>
  <si>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</si>
  <si>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</si>
  <si>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</si>
  <si>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</si>
  <si>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</si>
  <si>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</si>
  <si>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</si>
  <si>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</si>
  <si>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</si>
  <si>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</si>
  <si>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</si>
  <si>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</si>
  <si>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</si>
  <si>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</si>
  <si>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</si>
  <si>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</si>
  <si>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</si>
  <si>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</si>
  <si>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</si>
  <si>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</si>
  <si>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</si>
  <si>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</si>
  <si>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</si>
  <si>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</si>
  <si>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</si>
  <si>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</si>
  <si>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</si>
  <si>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</si>
  <si>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</si>
  <si>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</si>
  <si>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</si>
  <si>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</si>
  <si>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</si>
  <si>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</si>
  <si>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</si>
  <si>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</si>
  <si>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</si>
  <si>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</si>
  <si>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</si>
  <si>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</si>
  <si>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</si>
  <si>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</si>
  <si>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</si>
  <si>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</si>
  <si>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</si>
  <si>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</si>
  <si>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</si>
  <si>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</si>
  <si>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</si>
  <si>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</si>
  <si>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</si>
  <si>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</si>
  <si>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</si>
  <si>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</si>
  <si>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</si>
  <si>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</si>
  <si>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</si>
  <si>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</si>
  <si>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</si>
  <si>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</si>
  <si>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</si>
  <si>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</si>
  <si>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</si>
  <si>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</si>
  <si>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</si>
  <si>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</si>
  <si>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</si>
  <si>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</si>
  <si>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</si>
  <si>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</si>
  <si>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</si>
  <si>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</si>
  <si>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</si>
  <si>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</si>
  <si>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</si>
  <si>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</si>
  <si>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</si>
  <si>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</si>
  <si>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</si>
  <si>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</si>
  <si>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</si>
  <si>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</si>
  <si>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</si>
  <si>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</si>
  <si>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</si>
  <si>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</si>
  <si>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</si>
  <si>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</si>
  <si>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</si>
  <si>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</si>
  <si>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</si>
  <si>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</si>
  <si>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</si>
  <si>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</si>
  <si>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</si>
  <si>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</si>
  <si>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</si>
  <si>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</si>
  <si>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</si>
  <si>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</si>
  <si>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</si>
  <si>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</si>
  <si>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</si>
  <si>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</si>
  <si>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</si>
  <si>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</si>
  <si>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</si>
  <si>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</si>
  <si>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</si>
  <si>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</si>
  <si>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</si>
  <si>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</si>
  <si>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</si>
  <si>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</si>
  <si>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</si>
  <si>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</si>
  <si>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</si>
  <si>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</si>
  <si>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</si>
  <si>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</si>
  <si>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</si>
  <si>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</si>
  <si>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</si>
  <si>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</si>
  <si>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</si>
  <si>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</si>
  <si>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</si>
  <si>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</si>
  <si>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</si>
  <si>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</si>
  <si>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</si>
  <si>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</si>
  <si>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</si>
  <si>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</si>
  <si>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</si>
  <si>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</si>
  <si>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</si>
  <si>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</si>
  <si>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</si>
  <si>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</si>
  <si>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</si>
  <si>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</si>
  <si>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</si>
  <si>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</si>
  <si>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</si>
  <si>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</si>
  <si>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</si>
  <si>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</si>
  <si>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</si>
  <si>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</si>
  <si>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</si>
  <si>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</si>
  <si>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</si>
  <si>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</si>
  <si>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</si>
  <si>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</si>
  <si>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</si>
  <si>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</si>
  <si>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</si>
  <si>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</si>
  <si>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</si>
  <si>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</si>
  <si>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</si>
  <si>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</si>
  <si>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</si>
  <si>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</si>
  <si>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</si>
  <si>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</si>
  <si>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</si>
  <si>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</si>
  <si>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</si>
  <si>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</si>
  <si>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</si>
  <si>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</si>
  <si>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</si>
  <si>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</si>
  <si>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</si>
  <si>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</si>
  <si>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</si>
  <si>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</si>
  <si>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</si>
  <si>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</si>
  <si>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</si>
  <si>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</si>
  <si>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</si>
  <si>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</si>
  <si>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</si>
  <si>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</si>
  <si>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</si>
  <si>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</si>
  <si>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</si>
  <si>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</si>
  <si>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</si>
  <si>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</si>
  <si>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</si>
  <si>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</si>
  <si>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</si>
  <si>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</si>
  <si>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</si>
  <si>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</si>
  <si>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</si>
  <si>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</si>
  <si>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</si>
  <si>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</si>
  <si>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</si>
  <si>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</si>
  <si>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</si>
  <si>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</si>
  <si>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</si>
  <si>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</si>
  <si>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</si>
  <si>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</si>
  <si>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</si>
  <si>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</si>
  <si>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</si>
  <si>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</si>
  <si>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</si>
  <si>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</si>
  <si>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</si>
  <si>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</si>
  <si>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</si>
  <si>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</si>
  <si>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</si>
  <si>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</si>
  <si>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</si>
  <si>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</si>
  <si>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</si>
  <si>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</si>
  <si>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</si>
  <si>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</si>
  <si>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</si>
  <si>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</si>
  <si>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</si>
  <si>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</si>
  <si>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</si>
  <si>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</si>
  <si>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</si>
  <si>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</si>
  <si>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</si>
  <si>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</si>
  <si>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</si>
  <si>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</si>
  <si>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</si>
  <si>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</si>
  <si>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</si>
  <si>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</si>
  <si>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</si>
  <si>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</si>
  <si>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</si>
  <si>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</si>
  <si>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</si>
  <si>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</si>
  <si>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</si>
  <si>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</si>
  <si>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</si>
  <si>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</si>
  <si>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</si>
  <si>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</si>
  <si>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</si>
  <si>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</si>
  <si>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</si>
  <si>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</si>
  <si>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</si>
  <si>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</si>
  <si>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</si>
  <si>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</si>
  <si>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</si>
  <si>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</si>
  <si>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</si>
  <si>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</si>
  <si>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</si>
  <si>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</si>
  <si>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</si>
  <si>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</si>
  <si>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</si>
  <si>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</si>
  <si>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</si>
  <si>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</si>
  <si>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</si>
  <si>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</si>
  <si>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</si>
  <si>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</si>
  <si>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</si>
  <si>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</si>
  <si>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</si>
  <si>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</si>
  <si>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</si>
  <si>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</si>
  <si>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</si>
  <si>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</si>
  <si>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</si>
  <si>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</si>
  <si>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</si>
  <si>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</si>
  <si>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</si>
  <si>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</si>
  <si>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</si>
  <si>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</si>
  <si>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</si>
  <si>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</si>
  <si>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</si>
  <si>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</si>
  <si>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</si>
  <si>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</si>
  <si>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</si>
  <si>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</si>
  <si>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</si>
  <si>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</si>
  <si>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</si>
  <si>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</si>
  <si>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</si>
  <si>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</si>
  <si>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</si>
  <si>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</si>
  <si>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</si>
  <si>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</si>
  <si>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</si>
  <si>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</si>
  <si>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</si>
  <si>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</si>
  <si>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</si>
  <si>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</si>
  <si>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</si>
  <si>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</si>
  <si>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</si>
  <si>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</si>
  <si>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</si>
  <si>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</si>
  <si>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</si>
  <si>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</si>
  <si>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</si>
  <si>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</si>
  <si>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</si>
  <si>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</si>
  <si>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</si>
  <si>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</si>
  <si>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</si>
  <si>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</si>
  <si>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</si>
  <si>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</si>
  <si>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</si>
  <si>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</si>
  <si>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</si>
  <si>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</si>
  <si>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</si>
  <si>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</si>
  <si>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</si>
  <si>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</si>
  <si>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</si>
  <si>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</si>
  <si>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</si>
  <si>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</si>
  <si>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</si>
  <si>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</si>
  <si>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</si>
  <si>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</si>
  <si>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</si>
  <si>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</si>
  <si>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</si>
  <si>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</si>
  <si>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</si>
  <si>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</si>
  <si>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</si>
  <si>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</si>
  <si>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</si>
  <si>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</si>
  <si>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</si>
  <si>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</si>
  <si>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</si>
  <si>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</si>
  <si>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</si>
  <si>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</si>
  <si>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</si>
  <si>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</si>
  <si>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</si>
  <si>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</si>
  <si>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</si>
  <si>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</si>
  <si>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</si>
  <si>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</si>
  <si>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</si>
  <si>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</si>
  <si>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</si>
  <si>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</si>
  <si>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</si>
  <si>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</si>
  <si>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</si>
  <si>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</si>
  <si>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</si>
  <si>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</si>
  <si>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</si>
  <si>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</si>
  <si>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</si>
  <si>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</si>
  <si>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</si>
  <si>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</si>
  <si>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</si>
  <si>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</si>
  <si>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</si>
  <si>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</si>
  <si>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</si>
  <si>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</si>
  <si>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</si>
  <si>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</si>
  <si>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</si>
  <si>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</si>
  <si>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</si>
  <si>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</si>
  <si>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</si>
  <si>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</si>
  <si>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</si>
  <si>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</si>
  <si>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</si>
  <si>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</si>
  <si>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</si>
  <si>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</si>
  <si>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</si>
  <si>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</si>
  <si>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</si>
  <si>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</si>
  <si>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</si>
  <si>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</si>
  <si>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</si>
  <si>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</si>
  <si>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</si>
  <si>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</si>
  <si>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</si>
  <si>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</si>
  <si>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</si>
  <si>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</si>
  <si>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</si>
  <si>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</si>
  <si>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</si>
  <si>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</si>
  <si>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</si>
  <si>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</si>
  <si>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</si>
  <si>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</si>
  <si>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</si>
  <si>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</si>
  <si>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</si>
  <si>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</si>
  <si>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</si>
  <si>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</si>
  <si>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</si>
  <si>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</si>
  <si>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</si>
  <si>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</si>
  <si>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</si>
  <si>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</si>
  <si>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</si>
  <si>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</si>
  <si>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</si>
  <si>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</si>
  <si>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</si>
  <si>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</si>
  <si>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</si>
  <si>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</si>
  <si>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</si>
  <si>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</si>
  <si>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</si>
  <si>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</si>
  <si>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</si>
  <si>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</si>
  <si>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</si>
  <si>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</si>
  <si>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</si>
  <si>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</si>
  <si>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</si>
  <si>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</si>
  <si>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</si>
  <si>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</si>
  <si>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</si>
  <si>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</si>
  <si>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</si>
  <si>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</si>
  <si>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</si>
  <si>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</si>
  <si>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</si>
  <si>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</si>
  <si>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</si>
  <si>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</si>
  <si>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</si>
  <si>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</si>
  <si>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</si>
  <si>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</si>
  <si>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</si>
  <si>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</si>
  <si>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</si>
  <si>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</si>
  <si>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</si>
  <si>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</si>
  <si>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</si>
  <si>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</si>
  <si>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</si>
  <si>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</si>
  <si>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</si>
  <si>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</si>
  <si>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</si>
  <si>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</si>
  <si>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</si>
  <si>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</si>
  <si>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</si>
  <si>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</si>
  <si>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</si>
  <si>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</si>
  <si>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</si>
  <si>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</si>
  <si>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</si>
  <si>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</si>
  <si>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</si>
  <si>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</si>
  <si>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</si>
  <si>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</si>
  <si>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</si>
  <si>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</si>
  <si>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</si>
  <si>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</si>
  <si>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</si>
  <si>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</si>
  <si>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</si>
  <si>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</si>
  <si>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</si>
  <si>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</si>
  <si>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</si>
  <si>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</si>
  <si>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</si>
  <si>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</si>
  <si>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</si>
  <si>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</si>
  <si>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</si>
  <si>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</si>
  <si>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</si>
  <si>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</si>
  <si>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</si>
  <si>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</si>
  <si>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</si>
  <si>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</si>
  <si>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</si>
  <si>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</si>
  <si>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</si>
  <si>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</si>
  <si>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</si>
  <si>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</si>
  <si>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</si>
  <si>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</si>
  <si>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</si>
  <si>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</si>
  <si>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</si>
  <si>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</si>
  <si>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</si>
  <si>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</si>
  <si>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</si>
  <si>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</si>
  <si>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</si>
  <si>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</si>
  <si>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</si>
  <si>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</si>
  <si>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</si>
  <si>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</si>
  <si>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</si>
  <si>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</si>
  <si>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</si>
  <si>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</si>
  <si>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</si>
  <si>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</si>
  <si>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</si>
  <si>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</si>
  <si>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</si>
  <si>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</si>
  <si>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</si>
  <si>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</si>
  <si>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</si>
  <si>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</si>
  <si>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</si>
  <si>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</si>
  <si>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</si>
  <si>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</si>
  <si>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</si>
  <si>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</si>
  <si>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</si>
  <si>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</si>
  <si>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</si>
  <si>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</si>
  <si>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</si>
  <si>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</si>
  <si>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</si>
  <si>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</si>
  <si>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</si>
  <si>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</si>
  <si>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</si>
  <si>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</si>
  <si>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</si>
  <si>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</si>
  <si>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</si>
  <si>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</si>
  <si>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</si>
  <si>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</si>
  <si>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</si>
  <si>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</si>
  <si>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</si>
  <si>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</si>
  <si>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</si>
  <si>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</si>
  <si>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</si>
  <si>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</si>
  <si>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</si>
  <si>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</si>
  <si>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</si>
  <si>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</si>
  <si>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</si>
  <si>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</si>
  <si>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</si>
  <si>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</si>
  <si>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</si>
  <si>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</si>
  <si>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</si>
  <si>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</si>
  <si>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</si>
  <si>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</si>
  <si>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</si>
  <si>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</si>
  <si>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</si>
  <si>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</si>
  <si>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</si>
  <si>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</si>
  <si>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</si>
  <si>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</si>
  <si>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</si>
  <si>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</si>
  <si>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</si>
  <si>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</si>
  <si>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</si>
  <si>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</si>
  <si>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</si>
  <si>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</si>
  <si>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</si>
  <si>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</si>
  <si>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</si>
  <si>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</si>
  <si>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</si>
  <si>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</si>
  <si>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</si>
  <si>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</si>
  <si>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</si>
  <si>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</si>
  <si>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</si>
  <si>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</si>
  <si>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</si>
  <si>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</si>
  <si>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</si>
  <si>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</si>
  <si>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</si>
  <si>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</si>
  <si>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</si>
  <si>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</si>
  <si>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</si>
  <si>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</si>
  <si>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</si>
  <si>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</si>
  <si>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</si>
  <si>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</si>
  <si>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</si>
  <si>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</si>
  <si>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</si>
  <si>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</si>
  <si>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</si>
  <si>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</si>
  <si>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</si>
  <si>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</si>
  <si>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</si>
  <si>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</si>
  <si>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</si>
  <si>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</si>
  <si>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</si>
  <si>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</si>
  <si>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</si>
  <si>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</si>
  <si>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</si>
  <si>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</si>
  <si>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</si>
  <si>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</si>
  <si>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</si>
  <si>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</si>
  <si>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</si>
  <si>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</si>
  <si>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</si>
  <si>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</si>
  <si>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</si>
  <si>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</si>
  <si>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</si>
  <si>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</si>
  <si>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</si>
  <si>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</si>
  <si>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</si>
  <si>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</si>
  <si>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</si>
  <si>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</si>
  <si>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</si>
  <si>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</si>
  <si>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</si>
  <si>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</si>
  <si>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</si>
  <si>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</si>
  <si>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</si>
  <si>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</si>
  <si>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</si>
  <si>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</si>
  <si>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</si>
  <si>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</si>
  <si>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</si>
  <si>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</si>
  <si>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</si>
  <si>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</si>
  <si>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</si>
  <si>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</si>
  <si>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</si>
  <si>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</si>
  <si>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</si>
  <si>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</si>
  <si>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</si>
  <si>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</si>
  <si>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</si>
  <si>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</si>
  <si>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</si>
  <si>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</si>
  <si>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</si>
  <si>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</si>
  <si>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</si>
  <si>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</si>
  <si>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</si>
  <si>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</si>
  <si>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</si>
  <si>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</si>
  <si>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</si>
  <si>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</si>
  <si>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</si>
  <si>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</si>
  <si>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</si>
  <si>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</si>
  <si>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</si>
  <si>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</si>
  <si>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</si>
  <si>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</si>
  <si>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</si>
  <si>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</si>
  <si>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</si>
  <si>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</si>
  <si>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</si>
  <si>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</si>
  <si>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</si>
  <si>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</si>
  <si>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</si>
  <si>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</si>
  <si>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</si>
  <si>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</si>
  <si>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</si>
  <si>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</si>
  <si>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</si>
  <si>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</si>
  <si>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</si>
  <si>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</si>
  <si>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</si>
  <si>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</si>
  <si>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</si>
  <si>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</si>
  <si>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</si>
  <si>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</si>
  <si>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</si>
  <si>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</si>
  <si>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</si>
  <si>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</si>
  <si>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</si>
  <si>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</si>
  <si>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</si>
  <si>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</si>
  <si>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</si>
  <si>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</si>
  <si>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</si>
  <si>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</si>
  <si>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</si>
  <si>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</si>
  <si>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</si>
  <si>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</si>
  <si>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</si>
  <si>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</si>
  <si>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</si>
  <si>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</si>
  <si>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</si>
  <si>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</si>
  <si>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</si>
  <si>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</si>
  <si>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</si>
  <si>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</si>
  <si>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</si>
  <si>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</si>
  <si>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</si>
  <si>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</si>
  <si>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</si>
  <si>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</si>
  <si>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</si>
  <si>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</si>
  <si>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</si>
  <si>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</si>
  <si>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</si>
  <si>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</si>
  <si>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</si>
  <si>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</si>
  <si>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</si>
  <si>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</si>
  <si>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</si>
  <si>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</si>
  <si>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</si>
  <si>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</si>
  <si>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</si>
  <si>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</si>
  <si>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</si>
  <si>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</si>
  <si>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</si>
  <si>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</si>
  <si>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</si>
  <si>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</si>
  <si>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</si>
  <si>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</si>
  <si>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</si>
  <si>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</si>
  <si>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</si>
  <si>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</si>
  <si>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</si>
  <si>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</si>
  <si>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</si>
  <si>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</si>
  <si>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</si>
  <si>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</si>
  <si>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</si>
  <si>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</si>
  <si>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</si>
  <si>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</si>
  <si>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</si>
  <si>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</si>
  <si>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</si>
  <si>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</si>
  <si>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</si>
  <si>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</si>
  <si>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</si>
  <si>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</si>
  <si>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</si>
  <si>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</si>
  <si>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</si>
  <si>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</si>
  <si>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</si>
  <si>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</si>
  <si>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</si>
  <si>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</si>
  <si>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</si>
  <si>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</si>
  <si>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</si>
  <si>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</si>
  <si>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</si>
  <si>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</si>
  <si>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</si>
  <si>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</si>
  <si>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</si>
  <si>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</si>
  <si>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</si>
  <si>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</si>
  <si>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</si>
  <si>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</si>
  <si>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</si>
  <si>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</si>
  <si>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</si>
  <si>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</si>
  <si>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</si>
  <si>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</si>
  <si>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</si>
  <si>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</si>
  <si>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</si>
  <si>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</si>
  <si>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</si>
  <si>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</si>
  <si>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</si>
  <si>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</si>
  <si>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</si>
  <si>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</si>
  <si>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</si>
  <si>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</si>
  <si>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</si>
  <si>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</si>
  <si>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</si>
  <si>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</si>
  <si>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</si>
  <si>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</si>
  <si>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</si>
  <si>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</si>
  <si>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</si>
  <si>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</si>
  <si>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</si>
  <si>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</si>
  <si>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</si>
  <si>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</si>
  <si>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</si>
  <si>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</si>
  <si>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</si>
  <si>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</si>
  <si>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</si>
  <si>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</si>
  <si>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</si>
  <si>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</si>
  <si>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</si>
  <si>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</si>
  <si>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</si>
  <si>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</si>
  <si>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</si>
  <si>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</si>
  <si>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</si>
  <si>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</si>
  <si>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</si>
  <si>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</si>
  <si>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</si>
  <si>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</si>
  <si>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</si>
  <si>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</si>
  <si>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</si>
  <si>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</si>
  <si>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</si>
  <si>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</si>
  <si>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</si>
  <si>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</si>
  <si>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</si>
  <si>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</si>
  <si>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</si>
  <si>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</si>
  <si>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</si>
  <si>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</si>
  <si>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</si>
  <si>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</si>
  <si>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</si>
  <si>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</si>
  <si>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</si>
  <si>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</si>
  <si>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</si>
  <si>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</si>
  <si>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</si>
  <si>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</si>
  <si>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</si>
  <si>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</si>
  <si>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</si>
  <si>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</si>
  <si>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</si>
  <si>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</si>
  <si>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</si>
  <si>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</si>
  <si>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</si>
  <si>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</si>
  <si>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</si>
  <si>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</si>
  <si>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</si>
  <si>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</si>
  <si>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</si>
  <si>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</si>
  <si>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</si>
  <si>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</si>
  <si>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</si>
  <si>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</si>
  <si>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</si>
  <si>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</si>
  <si>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</si>
  <si>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</si>
  <si>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</si>
  <si>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</si>
  <si>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</si>
  <si>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</si>
  <si>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</si>
  <si>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</si>
  <si>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</si>
  <si>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</si>
  <si>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</si>
  <si>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</si>
  <si>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</si>
  <si>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</si>
  <si>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</si>
  <si>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</si>
  <si>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</si>
  <si>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</si>
  <si>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</si>
  <si>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</si>
  <si>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</si>
  <si>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</si>
  <si>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</si>
  <si>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</si>
  <si>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</si>
  <si>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</si>
  <si>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</si>
  <si>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</si>
  <si>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</si>
  <si>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</si>
  <si>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</si>
  <si>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</si>
  <si>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</si>
  <si>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</si>
  <si>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</si>
  <si>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</si>
  <si>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</si>
  <si>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</si>
  <si>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</si>
  <si>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</si>
  <si>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</si>
  <si>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</si>
  <si>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</si>
  <si>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</si>
  <si>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</si>
  <si>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</si>
  <si>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</si>
  <si>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</si>
  <si>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</si>
  <si>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</si>
  <si>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</si>
  <si>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</si>
  <si>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</si>
  <si>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</si>
  <si>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</si>
  <si>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</si>
  <si>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</si>
  <si>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</si>
  <si>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</si>
  <si>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</si>
  <si>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</si>
  <si>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</si>
  <si>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</si>
  <si>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</si>
  <si>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</si>
  <si>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</si>
  <si>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</si>
  <si>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</si>
  <si>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</si>
  <si>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</si>
  <si>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</si>
  <si>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</si>
  <si>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</si>
  <si>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</si>
  <si>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</si>
  <si>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</si>
  <si>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</si>
  <si>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</si>
  <si>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</si>
  <si>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</si>
  <si>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</si>
  <si>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</si>
  <si>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</si>
  <si>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</si>
  <si>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</si>
  <si>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</si>
  <si>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</si>
  <si>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</si>
  <si>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</si>
  <si>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</si>
  <si>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</si>
  <si>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</si>
  <si>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</si>
  <si>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</si>
  <si>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</si>
  <si>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</si>
  <si>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</si>
  <si>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</si>
  <si>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</si>
  <si>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</si>
  <si>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</si>
  <si>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</si>
  <si>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</si>
  <si>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</si>
  <si>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</si>
  <si>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</si>
  <si>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</si>
  <si>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</si>
  <si>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</si>
  <si>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</si>
  <si>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</si>
  <si>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</si>
  <si>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</si>
  <si>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</si>
  <si>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</si>
  <si>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</si>
  <si>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</si>
  <si>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</si>
  <si>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</si>
  <si>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</si>
  <si>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</si>
  <si>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</si>
  <si>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</si>
  <si>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</si>
  <si>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</si>
  <si>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</si>
  <si>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</si>
  <si>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</si>
  <si>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</si>
  <si>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</si>
  <si>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</si>
  <si>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</si>
  <si>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</si>
  <si>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</si>
  <si>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</si>
  <si>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</si>
  <si>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</si>
  <si>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</si>
  <si>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</si>
  <si>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</si>
  <si>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</si>
  <si>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</si>
  <si>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</si>
  <si>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</si>
  <si>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</si>
  <si>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</si>
  <si>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</si>
  <si>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</si>
  <si>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</si>
  <si>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</si>
  <si>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</si>
  <si>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</si>
  <si>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</si>
  <si>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</si>
  <si>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</si>
  <si>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</si>
  <si>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</si>
  <si>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</si>
  <si>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</si>
  <si>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</si>
  <si>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</si>
  <si>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</si>
  <si>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</si>
  <si>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</si>
  <si>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</si>
  <si>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</si>
  <si>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</si>
  <si>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</si>
  <si>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</si>
  <si>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</si>
  <si>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</si>
  <si>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</si>
  <si>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</si>
  <si>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</si>
  <si>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</si>
  <si>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</si>
  <si>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</si>
  <si>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</si>
  <si>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</si>
  <si>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</si>
  <si>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</si>
  <si>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</si>
  <si>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</si>
  <si>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</si>
  <si>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</si>
  <si>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</si>
  <si>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</si>
  <si>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</si>
  <si>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</si>
  <si>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</si>
  <si>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</si>
  <si>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</si>
  <si>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</si>
  <si>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</si>
  <si>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</si>
  <si>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</si>
  <si>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</si>
  <si>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</si>
  <si>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</si>
  <si>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</si>
  <si>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</si>
  <si>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</si>
  <si>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</si>
  <si>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</si>
  <si>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</si>
  <si>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</si>
  <si>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</si>
  <si>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</si>
  <si>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</si>
  <si>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</si>
  <si>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</si>
  <si>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</si>
  <si>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</si>
  <si>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</si>
  <si>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</si>
  <si>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</si>
  <si>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</si>
  <si>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</si>
  <si>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</si>
  <si>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</si>
  <si>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</si>
  <si>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</si>
  <si>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</si>
  <si>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</si>
  <si>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</si>
  <si>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</si>
  <si>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</si>
  <si>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</si>
  <si>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</si>
  <si>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</si>
  <si>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</si>
  <si>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</si>
  <si>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</si>
  <si>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</si>
  <si>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</si>
  <si>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</si>
  <si>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</si>
  <si>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</si>
  <si>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</si>
  <si>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</si>
  <si>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</si>
  <si>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</si>
  <si>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</si>
  <si>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</si>
  <si>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</si>
  <si>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</si>
  <si>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</si>
  <si>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</si>
  <si>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</si>
  <si>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</si>
  <si>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</si>
  <si>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</si>
  <si>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</si>
  <si>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</si>
  <si>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</si>
  <si>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</si>
  <si>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</si>
  <si>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</si>
  <si>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</si>
  <si>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</si>
  <si>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</si>
  <si>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</si>
  <si>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</si>
  <si>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</si>
  <si>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</si>
  <si>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</si>
  <si>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</si>
  <si>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</si>
  <si>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</si>
  <si>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</si>
  <si>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</si>
  <si>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</si>
  <si>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</si>
  <si>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</si>
  <si>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</si>
  <si>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</si>
  <si>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</si>
  <si>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</si>
  <si>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</si>
  <si>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</si>
  <si>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</si>
  <si>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</si>
  <si>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</si>
  <si>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</si>
  <si>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</si>
  <si>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</si>
  <si>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</si>
  <si>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</si>
  <si>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</si>
  <si>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</si>
  <si>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</si>
  <si>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</si>
  <si>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</si>
  <si>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</si>
  <si>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</si>
  <si>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</si>
  <si>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</si>
  <si>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</si>
  <si>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</si>
  <si>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</si>
  <si>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</si>
  <si>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</si>
  <si>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</si>
  <si>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</si>
  <si>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</si>
  <si>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</si>
  <si>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</si>
  <si>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</si>
  <si>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</si>
  <si>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</si>
  <si>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</si>
  <si>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</si>
  <si>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</si>
  <si>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</si>
  <si>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</si>
  <si>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</si>
  <si>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</si>
  <si>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</si>
  <si>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</si>
  <si>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</si>
  <si>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</si>
  <si>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</si>
  <si>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</si>
  <si>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</si>
  <si>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</si>
  <si>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</si>
  <si>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</si>
  <si>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</si>
  <si>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</si>
  <si>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</si>
  <si>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</si>
  <si>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</si>
  <si>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</si>
  <si>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</si>
  <si>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</si>
  <si>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</si>
  <si>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</si>
  <si>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</si>
  <si>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</si>
  <si>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</si>
  <si>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</si>
  <si>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</si>
  <si>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</si>
  <si>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</si>
  <si>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</si>
  <si>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</si>
  <si>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</si>
  <si>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</si>
  <si>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</si>
  <si>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</si>
  <si>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</si>
  <si>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</si>
  <si>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</si>
  <si>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</si>
  <si>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</si>
  <si>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</si>
  <si>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</si>
  <si>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</si>
  <si>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</si>
  <si>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</si>
  <si>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</si>
  <si>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</si>
  <si>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</si>
  <si>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</si>
  <si>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</si>
  <si>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</si>
  <si>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</si>
  <si>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</si>
  <si>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</si>
  <si>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</si>
  <si>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</si>
  <si>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</si>
  <si>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</si>
  <si>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</si>
  <si>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</si>
  <si>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</si>
  <si>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</si>
  <si>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</si>
  <si>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</si>
  <si>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</si>
  <si>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</si>
  <si>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</si>
  <si>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</si>
  <si>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</si>
  <si>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</si>
  <si>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</si>
  <si>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</si>
  <si>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</si>
  <si>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</si>
  <si>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</si>
  <si>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</si>
  <si>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</si>
  <si>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</si>
  <si>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</si>
  <si>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</si>
  <si>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</si>
  <si>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</si>
  <si>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</si>
  <si>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</si>
  <si>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</si>
  <si>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</si>
  <si>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</si>
  <si>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</si>
  <si>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</si>
  <si>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</si>
  <si>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</si>
  <si>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</si>
  <si>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</si>
  <si>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</si>
  <si>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</si>
  <si>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</si>
  <si>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</si>
  <si>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</si>
  <si>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</si>
  <si>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</si>
  <si>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</si>
  <si>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</si>
  <si>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</si>
  <si>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</si>
  <si>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</si>
  <si>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</si>
  <si>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</si>
  <si>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</si>
  <si>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</si>
  <si>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</si>
  <si>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</si>
  <si>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</si>
  <si>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</si>
  <si>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</si>
  <si>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</si>
  <si>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</si>
  <si>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</si>
  <si>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</si>
  <si>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</si>
  <si>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</si>
  <si>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</si>
  <si>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</si>
  <si>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</si>
  <si>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</si>
  <si>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</si>
  <si>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</si>
  <si>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</si>
  <si>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</si>
  <si>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</si>
  <si>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</si>
  <si>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</si>
  <si>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</si>
  <si>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</si>
  <si>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</si>
  <si>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</si>
  <si>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</si>
  <si>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</si>
  <si>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</si>
  <si>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</si>
  <si>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</si>
  <si>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</si>
  <si>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</si>
  <si>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</si>
  <si>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</si>
  <si>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</si>
  <si>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</si>
  <si>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</si>
  <si>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</si>
  <si>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</si>
  <si>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</si>
  <si>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</si>
  <si>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</si>
  <si>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</si>
  <si>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</si>
  <si>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</si>
  <si>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</si>
  <si>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</si>
  <si>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</si>
  <si>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</si>
  <si>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</si>
  <si>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</si>
  <si>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</si>
  <si>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</si>
  <si>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</si>
  <si>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</si>
  <si>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</si>
  <si>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</si>
  <si>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</si>
  <si>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</si>
  <si>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</si>
  <si>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</si>
  <si>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</si>
  <si>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</si>
  <si>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</si>
  <si>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</si>
  <si>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</si>
  <si>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</si>
  <si>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</si>
  <si>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</si>
  <si>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</si>
  <si>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</si>
  <si>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</si>
  <si>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</si>
  <si>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</si>
  <si>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</si>
  <si>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</si>
  <si>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</si>
  <si>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</si>
  <si>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</si>
  <si>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</si>
  <si>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</si>
  <si>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</si>
  <si>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</si>
  <si>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</si>
  <si>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</si>
  <si>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</si>
  <si>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</si>
  <si>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</si>
  <si>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</si>
  <si>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</si>
  <si>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</si>
  <si>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</si>
  <si>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</si>
  <si>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</si>
  <si>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</si>
  <si>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</si>
  <si>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</si>
  <si>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</si>
  <si>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</si>
  <si>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</si>
  <si>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</si>
  <si>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</si>
  <si>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</si>
  <si>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</si>
  <si>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</si>
  <si>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</si>
  <si>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</si>
  <si>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</si>
  <si>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</si>
  <si>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</si>
  <si>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</si>
  <si>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</si>
  <si>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</si>
  <si>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</si>
  <si>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</si>
  <si>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</si>
  <si>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</si>
  <si>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</si>
  <si>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</si>
  <si>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</si>
  <si>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</si>
  <si>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</si>
  <si>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</si>
  <si>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</si>
  <si>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</si>
  <si>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</si>
  <si>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</si>
  <si>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</si>
  <si>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</si>
  <si>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</si>
  <si>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</si>
  <si>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</si>
  <si>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</si>
  <si>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</si>
  <si>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</si>
  <si>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</si>
  <si>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</si>
  <si>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</si>
  <si>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</si>
  <si>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</si>
  <si>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</si>
  <si>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</si>
  <si>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</si>
  <si>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</si>
  <si>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</si>
  <si>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</si>
  <si>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</si>
  <si>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</si>
  <si>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</si>
  <si>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</si>
  <si>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</si>
  <si>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</si>
  <si>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</si>
  <si>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</si>
  <si>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</si>
  <si>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</si>
  <si>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</si>
  <si>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</si>
  <si>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</si>
  <si>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</si>
  <si>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</si>
  <si>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</si>
  <si>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</si>
  <si>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</si>
  <si>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</si>
  <si>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</si>
  <si>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</si>
  <si>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</si>
  <si>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</si>
  <si>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</si>
  <si>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</si>
  <si>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</si>
  <si>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</si>
  <si>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</si>
  <si>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</si>
  <si>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</si>
  <si>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</si>
  <si>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</si>
  <si>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</si>
  <si>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</si>
  <si>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</si>
  <si>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</si>
  <si>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</si>
  <si>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</si>
  <si>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</si>
  <si>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</si>
  <si>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</si>
  <si>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</si>
  <si>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</si>
  <si>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</si>
  <si>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</si>
  <si>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</si>
  <si>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</si>
  <si>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</si>
  <si>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</si>
  <si>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</si>
  <si>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</si>
  <si>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</si>
  <si>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</si>
  <si>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</si>
  <si>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</si>
  <si>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</si>
  <si>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</si>
  <si>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</si>
  <si>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</si>
  <si>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</si>
  <si>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</si>
  <si>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</si>
  <si>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</si>
  <si>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</si>
  <si>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</si>
  <si>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</si>
  <si>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</si>
  <si>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</si>
  <si>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</si>
  <si>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</si>
  <si>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</si>
  <si>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</si>
  <si>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</si>
  <si>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</si>
  <si>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</si>
  <si>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</si>
  <si>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</si>
  <si>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</si>
  <si>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</si>
  <si>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</si>
  <si>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</si>
  <si>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</si>
  <si>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</si>
  <si>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</si>
  <si>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</si>
  <si>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</si>
  <si>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</si>
  <si>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</si>
  <si>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</si>
  <si>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</si>
  <si>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</si>
  <si>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</si>
  <si>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</si>
  <si>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</si>
  <si>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</si>
  <si>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</si>
  <si>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</si>
  <si>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</si>
  <si>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</si>
  <si>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</si>
  <si>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</si>
  <si>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</si>
  <si>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</si>
  <si>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</si>
  <si>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</si>
  <si>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</si>
  <si>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</si>
  <si>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</si>
  <si>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</si>
  <si>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</si>
  <si>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</si>
  <si>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</si>
  <si>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</si>
  <si>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</si>
  <si>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</si>
  <si>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</si>
  <si>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</si>
  <si>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</si>
  <si>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</si>
  <si>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</si>
  <si>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</si>
  <si>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</si>
  <si>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</si>
  <si>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</si>
  <si>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</si>
  <si>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</si>
  <si>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</si>
  <si>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</si>
  <si>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</si>
  <si>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</si>
  <si>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</si>
  <si>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</si>
  <si>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</si>
  <si>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</si>
  <si>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</si>
  <si>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</si>
  <si>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</si>
  <si>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</si>
  <si>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</si>
  <si>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</si>
  <si>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</si>
  <si>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</si>
  <si>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</si>
  <si>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</si>
  <si>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</si>
  <si>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</si>
  <si>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</si>
  <si>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</si>
  <si>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</si>
  <si>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</si>
  <si>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</si>
  <si>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</si>
  <si>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</si>
  <si>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</si>
  <si>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</si>
  <si>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</si>
  <si>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</si>
  <si>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</si>
  <si>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</si>
  <si>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</si>
  <si>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</si>
  <si>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</si>
  <si>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</si>
  <si>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</si>
  <si>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</si>
  <si>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</si>
  <si>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</si>
  <si>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</si>
  <si>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</si>
  <si>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</si>
  <si>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</si>
  <si>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</si>
  <si>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</si>
  <si>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</si>
  <si>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</si>
  <si>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</si>
  <si>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</si>
  <si>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</si>
  <si>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</si>
  <si>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</si>
  <si>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</si>
  <si>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</si>
  <si>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</si>
  <si>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</si>
  <si>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</si>
  <si>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</si>
  <si>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</si>
  <si>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</si>
  <si>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</si>
  <si>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</si>
  <si>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</si>
  <si>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</si>
  <si>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</si>
  <si>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</si>
  <si>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</si>
  <si>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</si>
  <si>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</si>
  <si>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</si>
  <si>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</si>
  <si>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</si>
  <si>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</si>
  <si>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</si>
  <si>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</si>
  <si>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</si>
  <si>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</si>
  <si>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</si>
  <si>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</si>
  <si>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</si>
  <si>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</si>
  <si>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</si>
  <si>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</si>
  <si>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</si>
  <si>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</si>
  <si>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</si>
  <si>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</si>
  <si>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</si>
  <si>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</si>
  <si>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</si>
  <si>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</si>
  <si>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</si>
  <si>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</si>
  <si>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</si>
  <si>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</si>
  <si>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</si>
  <si>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</si>
  <si>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</si>
  <si>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</si>
  <si>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</si>
  <si>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</si>
  <si>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</si>
  <si>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</si>
  <si>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</si>
  <si>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</si>
  <si>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</si>
  <si>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</si>
  <si>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</si>
  <si>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</si>
  <si>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</si>
  <si>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</si>
  <si>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</si>
  <si>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</si>
  <si>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</si>
  <si>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</si>
  <si>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</si>
  <si>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</si>
  <si>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</si>
  <si>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</si>
  <si>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</si>
  <si>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</si>
  <si>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</si>
  <si>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</si>
  <si>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</si>
  <si>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</si>
  <si>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</si>
  <si>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</si>
  <si>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</si>
  <si>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</si>
  <si>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</si>
  <si>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</si>
  <si>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</si>
  <si>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</si>
  <si>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</si>
  <si>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</si>
  <si>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</si>
  <si>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</si>
  <si>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</si>
  <si>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</si>
  <si>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</si>
  <si>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</si>
  <si>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</si>
  <si>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</si>
  <si>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</si>
  <si>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</si>
  <si>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</si>
  <si>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</si>
  <si>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</si>
  <si>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</si>
  <si>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</si>
  <si>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</si>
  <si>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</si>
  <si>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</si>
  <si>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</si>
  <si>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</si>
  <si>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</si>
  <si>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</si>
  <si>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</si>
  <si>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</si>
  <si>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</si>
  <si>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</si>
  <si>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</si>
  <si>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</si>
  <si>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</si>
  <si>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</si>
  <si>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</si>
  <si>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</si>
  <si>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</si>
  <si>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</si>
  <si>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</si>
  <si>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</si>
  <si>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</si>
  <si>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</si>
  <si>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</si>
  <si>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</si>
  <si>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</si>
  <si>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</si>
  <si>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</si>
  <si>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</si>
  <si>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</si>
  <si>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</si>
  <si>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</si>
  <si>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</si>
  <si>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</si>
  <si>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</si>
  <si>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</si>
  <si>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</si>
  <si>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</si>
  <si>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</si>
  <si>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</si>
  <si>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</si>
  <si>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</si>
  <si>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</si>
  <si>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</si>
  <si>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</si>
  <si>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</si>
  <si>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</si>
  <si>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</si>
  <si>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</si>
  <si>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</si>
  <si>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</si>
  <si>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</si>
  <si>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</si>
  <si>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</si>
  <si>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</si>
  <si>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</si>
  <si>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</si>
  <si>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</si>
  <si>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</si>
  <si>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</si>
  <si>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</si>
  <si>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</si>
  <si>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</si>
  <si>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</si>
  <si>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</si>
  <si>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</si>
  <si>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</si>
  <si>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</si>
  <si>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</si>
  <si>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</si>
  <si>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</si>
  <si>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</si>
  <si>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</si>
  <si>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</si>
  <si>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</si>
  <si>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</si>
  <si>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</si>
  <si>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</si>
  <si>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</si>
  <si>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</si>
  <si>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</si>
  <si>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</si>
  <si>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</si>
  <si>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</si>
  <si>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</si>
  <si>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</si>
  <si>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</si>
  <si>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</si>
  <si>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</si>
  <si>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</si>
  <si>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</si>
  <si>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</si>
  <si>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</si>
  <si>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</si>
  <si>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</si>
  <si>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</si>
  <si>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</si>
  <si>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</si>
  <si>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</si>
  <si>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</si>
  <si>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</si>
  <si>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</si>
  <si>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</si>
  <si>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</si>
  <si>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</si>
  <si>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</si>
  <si>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</si>
  <si>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</si>
  <si>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</si>
  <si>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</si>
  <si>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</si>
  <si>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</si>
  <si>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</si>
  <si>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</si>
  <si>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</si>
  <si>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</si>
  <si>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</si>
  <si>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</si>
  <si>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</si>
  <si>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</si>
  <si>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</si>
  <si>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</si>
  <si>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</si>
  <si>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</si>
  <si>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</si>
  <si>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</si>
  <si>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</si>
  <si>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</si>
  <si>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</si>
  <si>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</si>
  <si>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</si>
  <si>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</si>
  <si>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</si>
  <si>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</si>
  <si>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</si>
  <si>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</si>
  <si>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</si>
  <si>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</si>
  <si>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</si>
  <si>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</si>
  <si>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</si>
  <si>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</si>
  <si>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</si>
  <si>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</si>
  <si>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</si>
  <si>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</si>
  <si>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</si>
  <si>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</si>
  <si>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</si>
  <si>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</si>
  <si>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</si>
  <si>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</si>
  <si>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</si>
  <si>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</si>
  <si>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</si>
  <si>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</si>
  <si>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</si>
  <si>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</si>
  <si>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</si>
  <si>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</si>
  <si>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</si>
  <si>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</si>
  <si>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</si>
  <si>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</si>
  <si>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</si>
  <si>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</si>
  <si>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</si>
  <si>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</si>
  <si>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</si>
  <si>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</si>
  <si>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</si>
  <si>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</si>
  <si>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</si>
  <si>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</si>
  <si>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</si>
  <si>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</si>
  <si>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</si>
  <si>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</si>
  <si>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</si>
  <si>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</si>
  <si>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</si>
  <si>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</si>
  <si>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</si>
  <si>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</si>
  <si>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</si>
  <si>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</si>
  <si>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</si>
  <si>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</si>
  <si>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</si>
  <si>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</si>
  <si>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</si>
  <si>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</si>
  <si>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</si>
  <si>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</si>
  <si>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</si>
  <si>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</si>
  <si>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</si>
  <si>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</si>
  <si>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</si>
  <si>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</si>
  <si>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</si>
  <si>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</si>
  <si>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</si>
  <si>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</si>
  <si>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</si>
  <si>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</si>
  <si>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</si>
  <si>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</si>
  <si>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</si>
  <si>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</si>
  <si>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</si>
  <si>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</si>
  <si>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</si>
  <si>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</si>
  <si>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</si>
  <si>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</si>
  <si>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</si>
  <si>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</si>
  <si>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</si>
  <si>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</si>
  <si>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</si>
  <si>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</si>
  <si>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</si>
  <si>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</si>
  <si>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</si>
  <si>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</si>
  <si>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</si>
  <si>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</si>
  <si>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</si>
  <si>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</si>
  <si>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</si>
  <si>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</si>
  <si>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</si>
  <si>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</si>
  <si>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</si>
  <si>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</si>
  <si>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</si>
  <si>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</si>
  <si>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</si>
  <si>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</si>
  <si>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</si>
  <si>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</si>
  <si>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</si>
  <si>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</si>
  <si>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</si>
  <si>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</si>
  <si>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</si>
  <si>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</si>
  <si>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</si>
  <si>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</si>
  <si>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</si>
  <si>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</si>
  <si>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</si>
  <si>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</si>
  <si>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</si>
  <si>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</si>
  <si>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</si>
  <si>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</si>
  <si>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</si>
  <si>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</si>
  <si>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</si>
  <si>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</si>
  <si>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</si>
  <si>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</si>
  <si>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</si>
  <si>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</si>
  <si>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</si>
  <si>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</si>
  <si>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</si>
  <si>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</si>
  <si>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</si>
  <si>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</si>
  <si>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</si>
  <si>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</si>
  <si>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</si>
  <si>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</si>
  <si>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</si>
  <si>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</si>
  <si>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</si>
  <si>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</si>
  <si>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</si>
  <si>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</si>
  <si>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</si>
  <si>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</si>
  <si>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</si>
  <si>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</si>
  <si>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</si>
  <si>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</si>
  <si>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</si>
  <si>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</si>
  <si>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</si>
  <si>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</si>
  <si>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</si>
  <si>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</si>
  <si>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</si>
  <si>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</si>
  <si>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</si>
  <si>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</si>
  <si>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</si>
  <si>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</si>
  <si>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</si>
  <si>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</si>
  <si>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</si>
  <si>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</si>
  <si>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</si>
  <si>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</si>
  <si>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</si>
  <si>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</si>
  <si>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</si>
  <si>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</si>
  <si>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</si>
  <si>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</si>
  <si>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</si>
  <si>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</si>
  <si>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</si>
  <si>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</si>
  <si>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</si>
  <si>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</si>
  <si>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</si>
  <si>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</si>
  <si>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</si>
  <si>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</si>
  <si>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</si>
  <si>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</si>
  <si>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</si>
  <si>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</si>
  <si>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</si>
  <si>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</si>
  <si>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</si>
  <si>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</si>
  <si>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</si>
  <si>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</si>
  <si>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</si>
  <si>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</si>
  <si>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</si>
  <si>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</si>
  <si>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</si>
  <si>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</si>
  <si>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</si>
  <si>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</si>
  <si>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</si>
  <si>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</si>
  <si>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</si>
  <si>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</si>
  <si>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</si>
  <si>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</si>
  <si>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</si>
  <si>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</si>
  <si>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</si>
  <si>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</si>
  <si>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</si>
  <si>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</si>
  <si>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</si>
  <si>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</si>
  <si>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</si>
  <si>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</si>
  <si>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</si>
  <si>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</si>
  <si>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</si>
  <si>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</si>
  <si>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</si>
  <si>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</si>
  <si>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</si>
  <si>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</si>
  <si>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</si>
  <si>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</si>
  <si>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</si>
  <si>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</si>
  <si>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</si>
  <si>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</si>
  <si>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</si>
  <si>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</si>
  <si>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</si>
  <si>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</si>
  <si>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</si>
  <si>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</si>
  <si>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</si>
  <si>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</si>
  <si>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</si>
  <si>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</si>
  <si>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</si>
  <si>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</si>
  <si>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</si>
  <si>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</si>
  <si>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</si>
  <si>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</si>
  <si>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</si>
  <si>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</si>
  <si>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</si>
  <si>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</si>
  <si>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</si>
  <si>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</si>
  <si>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</si>
  <si>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</si>
  <si>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</si>
  <si>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</si>
  <si>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</si>
  <si>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</si>
  <si>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</si>
  <si>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</si>
  <si>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</si>
  <si>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</si>
  <si>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</si>
  <si>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</si>
  <si>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</si>
  <si>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</si>
  <si>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</si>
  <si>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</si>
  <si>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</si>
  <si>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</si>
  <si>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</si>
  <si>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</si>
  <si>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</si>
  <si>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</si>
  <si>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</si>
  <si>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</si>
  <si>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</si>
  <si>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</si>
  <si>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</si>
  <si>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</si>
  <si>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</si>
  <si>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</si>
  <si>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</si>
  <si>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</si>
  <si>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</si>
  <si>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</si>
  <si>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</si>
  <si>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</si>
  <si>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</si>
  <si>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</si>
  <si>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</si>
  <si>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</si>
  <si>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</si>
  <si>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</si>
  <si>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</si>
  <si>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</si>
  <si>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</si>
  <si>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</si>
  <si>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</si>
  <si>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</si>
  <si>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</si>
  <si>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</si>
  <si>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</si>
  <si>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</si>
  <si>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</si>
  <si>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</si>
  <si>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</si>
  <si>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</si>
  <si>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</si>
  <si>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</si>
  <si>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</si>
  <si>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</si>
  <si>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</si>
  <si>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</si>
  <si>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</si>
  <si>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</si>
  <si>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</si>
  <si>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</si>
  <si>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</si>
  <si>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</si>
  <si>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</si>
  <si>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</si>
  <si>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</si>
  <si>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</si>
  <si>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</si>
  <si>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</si>
  <si>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</si>
  <si>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</si>
  <si>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</si>
  <si>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</si>
  <si>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</si>
  <si>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</si>
  <si>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</si>
  <si>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</si>
  <si>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</si>
  <si>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</si>
  <si>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</si>
  <si>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</si>
  <si>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</si>
  <si>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</si>
  <si>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</si>
  <si>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</si>
  <si>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</si>
  <si>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</si>
  <si>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</si>
  <si>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</si>
  <si>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</si>
  <si>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</si>
  <si>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</si>
  <si>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</si>
  <si>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</si>
  <si>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</si>
  <si>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</si>
  <si>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</si>
  <si>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</si>
  <si>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</si>
  <si>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</si>
  <si>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</si>
  <si>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</si>
  <si>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</si>
  <si>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</si>
  <si>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</si>
  <si>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</si>
  <si>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</si>
  <si>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</si>
  <si>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</si>
  <si>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</si>
  <si>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</si>
  <si>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</si>
  <si>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</si>
  <si>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</si>
  <si>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</si>
  <si>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</si>
  <si>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</si>
  <si>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</si>
  <si>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</si>
  <si>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</si>
  <si>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</si>
  <si>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</si>
  <si>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</si>
  <si>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</si>
  <si>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</si>
  <si>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</si>
  <si>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</si>
  <si>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</si>
  <si>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</si>
  <si>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</si>
  <si>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</si>
  <si>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</si>
  <si>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</si>
  <si>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</si>
  <si>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</si>
  <si>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</si>
  <si>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</si>
  <si>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</si>
  <si>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</si>
  <si>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</si>
  <si>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</si>
  <si>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</si>
  <si>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</si>
  <si>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</si>
  <si>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</si>
  <si>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</si>
  <si>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</si>
  <si>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</si>
  <si>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</si>
  <si>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</si>
  <si>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</si>
  <si>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</si>
  <si>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</si>
  <si>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</si>
  <si>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</si>
  <si>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</si>
  <si>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</si>
  <si>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</si>
  <si>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</si>
  <si>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</si>
  <si>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</si>
  <si>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</si>
  <si>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</si>
  <si>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</si>
  <si>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</si>
  <si>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</si>
  <si>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</si>
  <si>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</si>
  <si>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</si>
  <si>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</si>
  <si>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</si>
  <si>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</si>
  <si>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</si>
  <si>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</si>
  <si>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</si>
  <si>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</si>
  <si>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</si>
  <si>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</si>
  <si>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</si>
  <si>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</si>
  <si>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</si>
  <si>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</si>
  <si>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</si>
  <si>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</si>
  <si>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</si>
  <si>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</si>
  <si>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</si>
  <si>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</si>
  <si>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</si>
  <si>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</si>
  <si>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</si>
  <si>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</si>
  <si>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</si>
  <si>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</si>
  <si>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</si>
  <si>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</si>
  <si>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</si>
  <si>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</si>
  <si>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</si>
  <si>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</si>
  <si>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</si>
  <si>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</si>
  <si>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</si>
  <si>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</si>
  <si>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</si>
  <si>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</si>
  <si>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</si>
  <si>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</si>
  <si>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</si>
  <si>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</si>
  <si>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</si>
  <si>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</si>
  <si>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</si>
  <si>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</si>
  <si>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</si>
  <si>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</si>
  <si>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</si>
  <si>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</si>
  <si>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</si>
  <si>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</si>
  <si>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</si>
  <si>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</si>
  <si>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</si>
  <si>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</si>
  <si>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</si>
  <si>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</si>
  <si>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</si>
  <si>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</si>
  <si>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</si>
  <si>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</si>
  <si>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</si>
  <si>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</si>
  <si>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</si>
  <si>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</si>
  <si>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</si>
  <si>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</si>
  <si>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</si>
  <si>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</si>
  <si>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</si>
  <si>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</si>
  <si>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</si>
  <si>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</si>
  <si>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</si>
  <si>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</si>
  <si>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</si>
  <si>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</si>
  <si>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</si>
  <si>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</si>
  <si>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</si>
  <si>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</si>
  <si>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</si>
  <si>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</si>
  <si>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</si>
  <si>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</si>
  <si>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</si>
  <si>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</si>
  <si>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</si>
  <si>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</si>
  <si>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</si>
  <si>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</si>
  <si>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</si>
  <si>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</si>
  <si>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</si>
  <si>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</si>
  <si>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</si>
  <si>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</si>
  <si>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</si>
  <si>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</si>
  <si>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</si>
  <si>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</si>
  <si>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</si>
  <si>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</si>
  <si>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</si>
  <si>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</si>
  <si>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</si>
  <si>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</si>
  <si>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</si>
  <si>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</si>
  <si>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</si>
  <si>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</si>
  <si>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</si>
  <si>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</si>
  <si>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</si>
  <si>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</si>
  <si>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</si>
  <si>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</si>
  <si>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</si>
  <si>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</si>
  <si>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</si>
  <si>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</si>
  <si>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</si>
  <si>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</si>
  <si>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</si>
  <si>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</si>
  <si>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</si>
  <si>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</si>
  <si>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</si>
  <si>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</si>
  <si>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</si>
  <si>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</si>
  <si>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</si>
  <si>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</si>
  <si>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</si>
  <si>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</si>
  <si>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</si>
  <si>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</si>
  <si>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</si>
  <si>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</si>
  <si>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</si>
  <si>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</si>
  <si>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</si>
  <si>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</si>
  <si>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</si>
  <si>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</si>
  <si>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</si>
  <si>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</si>
  <si>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</si>
  <si>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</si>
  <si>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</si>
  <si>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</si>
  <si>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</si>
  <si>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</si>
  <si>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</si>
  <si>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</si>
  <si>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</si>
  <si>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</si>
  <si>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</si>
  <si>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</si>
  <si>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</si>
  <si>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</si>
  <si>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</si>
  <si>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</si>
  <si>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</si>
  <si>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</si>
  <si>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</si>
  <si>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</si>
  <si>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</si>
  <si>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</si>
  <si>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</si>
  <si>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</si>
  <si>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</si>
  <si>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</si>
  <si>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</si>
  <si>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</si>
  <si>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</si>
  <si>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</si>
  <si>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</si>
  <si>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</si>
  <si>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</si>
  <si>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</si>
  <si>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</si>
  <si>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</si>
  <si>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</si>
  <si>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</si>
  <si>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</si>
  <si>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</si>
  <si>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</si>
  <si>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</si>
  <si>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</si>
  <si>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</si>
  <si>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</si>
  <si>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</si>
  <si>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</si>
  <si>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</si>
  <si>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</si>
  <si>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</si>
  <si>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</si>
  <si>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</si>
  <si>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</si>
  <si>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</si>
  <si>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</si>
  <si>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</si>
  <si>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</si>
  <si>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</si>
  <si>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</si>
  <si>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</si>
  <si>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</si>
  <si>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</si>
  <si>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</si>
  <si>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</si>
  <si>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</si>
  <si>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</si>
  <si>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</si>
  <si>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</si>
  <si>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</si>
  <si>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</si>
  <si>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</si>
  <si>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</si>
  <si>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</si>
  <si>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</si>
  <si>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</si>
  <si>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</si>
  <si>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</si>
  <si>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</si>
  <si>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</si>
  <si>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</si>
  <si>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</si>
  <si>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</si>
  <si>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</si>
  <si>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</si>
  <si>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</si>
  <si>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</si>
  <si>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</si>
  <si>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</si>
  <si>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</si>
  <si>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</si>
  <si>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</si>
  <si>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</si>
  <si>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</si>
  <si>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</si>
  <si>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</si>
  <si>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</si>
  <si>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</si>
  <si>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</si>
  <si>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</si>
  <si>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</si>
  <si>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</si>
  <si>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</si>
  <si>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</si>
  <si>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</si>
  <si>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</si>
  <si>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</si>
  <si>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</si>
  <si>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</si>
  <si>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</si>
  <si>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</si>
  <si>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</si>
  <si>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</si>
  <si>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</si>
  <si>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</si>
  <si>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</si>
  <si>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</si>
  <si>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</si>
  <si>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</si>
  <si>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</si>
  <si>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</si>
  <si>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</si>
  <si>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</si>
  <si>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</si>
  <si>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</si>
  <si>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</si>
  <si>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</si>
  <si>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</si>
  <si>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</si>
  <si>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</si>
  <si>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</si>
  <si>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</si>
  <si>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</si>
  <si>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</si>
  <si>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</si>
  <si>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</si>
  <si>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</si>
  <si>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</si>
  <si>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</si>
  <si>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</si>
  <si>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</si>
  <si>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</si>
  <si>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</si>
  <si>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</si>
  <si>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</si>
  <si>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</si>
  <si>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</si>
  <si>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</si>
  <si>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</si>
  <si>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</si>
  <si>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</si>
  <si>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</si>
  <si>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</si>
  <si>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</si>
  <si>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</si>
  <si>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</si>
  <si>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</si>
  <si>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</si>
  <si>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</si>
  <si>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</si>
  <si>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</si>
  <si>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</si>
  <si>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</si>
  <si>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</si>
  <si>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</si>
  <si>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</si>
  <si>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</si>
  <si>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</si>
  <si>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</si>
  <si>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</si>
  <si>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</si>
  <si>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</si>
  <si>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</si>
  <si>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</si>
  <si>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</si>
  <si>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</si>
  <si>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</si>
  <si>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</si>
  <si>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</si>
  <si>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</si>
  <si>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</si>
  <si>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</si>
  <si>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</si>
  <si>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</si>
  <si>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</si>
  <si>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</si>
  <si>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</si>
  <si>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</si>
  <si>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</si>
  <si>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</si>
  <si>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</si>
  <si>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</si>
  <si>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</si>
  <si>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</si>
  <si>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</si>
  <si>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</si>
  <si>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</si>
  <si>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</si>
  <si>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</si>
  <si>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</si>
  <si>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</si>
  <si>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</si>
  <si>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</si>
  <si>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</si>
  <si>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</si>
  <si>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</si>
  <si>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</si>
  <si>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</si>
  <si>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</si>
  <si>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</si>
  <si>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</si>
  <si>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</si>
  <si>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</si>
  <si>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</si>
  <si>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</si>
  <si>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</si>
  <si>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</si>
  <si>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</si>
  <si>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</si>
  <si>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</si>
  <si>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</si>
  <si>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</si>
  <si>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</si>
  <si>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</si>
  <si>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</si>
  <si>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</si>
  <si>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</si>
  <si>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</si>
  <si>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</si>
  <si>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</si>
  <si>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</si>
  <si>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</si>
  <si>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</si>
  <si>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</si>
  <si>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</si>
  <si>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</si>
  <si>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</si>
  <si>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</si>
  <si>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</si>
  <si>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</si>
  <si>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</si>
  <si>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</si>
  <si>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</si>
  <si>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</si>
  <si>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</si>
  <si>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</si>
  <si>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</si>
  <si>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</si>
  <si>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</si>
  <si>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</si>
  <si>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</si>
  <si>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</si>
  <si>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</si>
  <si>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</si>
  <si>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</si>
  <si>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</si>
  <si>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</si>
  <si>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</si>
  <si>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</si>
  <si>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</si>
  <si>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</si>
  <si>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</si>
  <si>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</si>
  <si>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</si>
  <si>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</si>
  <si>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</si>
  <si>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</si>
  <si>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</si>
  <si>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</si>
  <si>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</si>
  <si>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</si>
  <si>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</si>
  <si>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</si>
  <si>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</si>
  <si>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</si>
  <si>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</si>
  <si>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</si>
  <si>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</si>
  <si>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</si>
  <si>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</si>
  <si>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</si>
  <si>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</si>
  <si>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</si>
  <si>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</si>
  <si>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</si>
  <si>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</si>
  <si>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</si>
  <si>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</si>
  <si>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</si>
  <si>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</si>
  <si>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</si>
  <si>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</si>
  <si>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</si>
  <si>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</si>
  <si>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</si>
  <si>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</si>
  <si>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</si>
  <si>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</si>
  <si>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</si>
  <si>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</si>
  <si>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</si>
  <si>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</si>
  <si>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</si>
  <si>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</si>
  <si>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</si>
  <si>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</si>
  <si>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</si>
  <si>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</si>
  <si>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</si>
  <si>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</si>
  <si>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</si>
  <si>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</si>
  <si>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</si>
  <si>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</si>
  <si>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</si>
  <si>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</si>
  <si>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</si>
  <si>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</si>
  <si>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</si>
  <si>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</si>
  <si>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</si>
  <si>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</si>
  <si>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</si>
  <si>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</si>
  <si>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</si>
  <si>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</si>
  <si>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</si>
  <si>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</si>
  <si>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</si>
  <si>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</si>
  <si>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</si>
  <si>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</si>
  <si>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</si>
  <si>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</si>
  <si>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</si>
  <si>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</si>
  <si>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</si>
  <si>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</si>
  <si>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</si>
  <si>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</si>
  <si>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</si>
  <si>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</si>
  <si>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</si>
  <si>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</si>
  <si>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</si>
  <si>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</si>
  <si>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</si>
  <si>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</si>
  <si>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</si>
  <si>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</si>
  <si>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</si>
  <si>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</si>
  <si>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</si>
  <si>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</si>
  <si>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</si>
  <si>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</si>
  <si>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</si>
  <si>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</si>
  <si>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</si>
  <si>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</si>
  <si>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</si>
  <si>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</si>
  <si>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</si>
  <si>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</si>
  <si>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</si>
  <si>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</si>
  <si>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</si>
  <si>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</si>
  <si>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</si>
  <si>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</si>
  <si>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</si>
  <si>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</si>
  <si>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</si>
  <si>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</si>
  <si>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</si>
  <si>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</si>
  <si>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</si>
  <si>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</si>
  <si>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</si>
  <si>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</si>
  <si>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</si>
  <si>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</si>
  <si>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</si>
  <si>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</si>
  <si>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</si>
  <si>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</si>
  <si>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</si>
  <si>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</si>
  <si>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</si>
  <si>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</si>
  <si>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</si>
  <si>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</si>
  <si>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</si>
  <si>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</si>
  <si>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</si>
  <si>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</si>
  <si>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</si>
  <si>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</si>
  <si>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</si>
  <si>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</si>
  <si>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</si>
  <si>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</si>
  <si>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</si>
  <si>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</si>
  <si>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</si>
  <si>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</si>
  <si>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</si>
  <si>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</si>
  <si>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</si>
  <si>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</si>
  <si>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</si>
  <si>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</si>
  <si>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</si>
  <si>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</si>
  <si>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</si>
  <si>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</si>
  <si>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</si>
  <si>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</si>
  <si>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</si>
  <si>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</si>
  <si>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</si>
  <si>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</si>
  <si>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</si>
  <si>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</si>
  <si>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</si>
  <si>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</si>
  <si>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</si>
  <si>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</si>
  <si>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</si>
  <si>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</si>
  <si>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</si>
  <si>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</si>
  <si>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</si>
  <si>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</si>
  <si>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</si>
  <si>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</si>
  <si>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</si>
  <si>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</si>
  <si>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</si>
  <si>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</si>
  <si>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</si>
  <si>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</si>
  <si>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</si>
  <si>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</si>
  <si>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</si>
  <si>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</si>
  <si>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</si>
  <si>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</si>
  <si>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</si>
  <si>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</si>
  <si>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</si>
  <si>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</si>
  <si>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</si>
  <si>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</si>
  <si>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</si>
  <si>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</si>
  <si>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</si>
  <si>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</si>
  <si>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</si>
  <si>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</si>
  <si>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</si>
  <si>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</si>
  <si>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</si>
  <si>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</si>
  <si>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</si>
  <si>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</si>
  <si>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</si>
  <si>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</si>
  <si>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</si>
  <si>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</si>
  <si>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</si>
  <si>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</si>
  <si>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</si>
  <si>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</si>
  <si>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</si>
  <si>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</si>
  <si>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</si>
  <si>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</si>
  <si>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</si>
  <si>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</si>
  <si>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</si>
  <si>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</si>
  <si>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</si>
  <si>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</si>
  <si>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</si>
  <si>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</si>
  <si>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</si>
  <si>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</si>
  <si>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</si>
  <si>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</si>
  <si>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</si>
  <si>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</si>
  <si>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</si>
  <si>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</si>
  <si>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</si>
  <si>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</si>
  <si>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</si>
  <si>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</si>
  <si>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</si>
  <si>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</si>
  <si>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</si>
  <si>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</si>
  <si>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</si>
  <si>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</si>
  <si>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</si>
  <si>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</si>
  <si>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</si>
  <si>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</si>
  <si>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</si>
  <si>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</si>
  <si>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</si>
  <si>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</si>
  <si>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</si>
  <si>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</si>
  <si>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</si>
  <si>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</si>
  <si>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</si>
  <si>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</si>
  <si>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</si>
  <si>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</si>
  <si>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</si>
  <si>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</si>
  <si>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</si>
  <si>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</si>
  <si>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</si>
  <si>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</si>
  <si>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</si>
  <si>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</si>
  <si>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</si>
  <si>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</si>
  <si>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</si>
  <si>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</si>
  <si>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</si>
  <si>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</si>
  <si>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</si>
  <si>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</si>
  <si>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</si>
  <si>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</si>
  <si>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</si>
  <si>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</si>
  <si>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</si>
  <si>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</si>
  <si>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</si>
  <si>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</si>
  <si>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</si>
  <si>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</si>
  <si>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</si>
  <si>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</si>
  <si>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</si>
  <si>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</si>
  <si>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</si>
  <si>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</si>
  <si>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</si>
  <si>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</si>
  <si>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</si>
  <si>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</si>
  <si>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</si>
  <si>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</si>
  <si>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</si>
  <si>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</si>
  <si>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</si>
  <si>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</si>
  <si>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</si>
  <si>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</si>
  <si>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</si>
  <si>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</si>
  <si>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</si>
  <si>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</si>
  <si>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</si>
  <si>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</si>
  <si>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</si>
  <si>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</si>
  <si>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</si>
  <si>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</si>
  <si>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</si>
  <si>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</si>
  <si>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</si>
  <si>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</si>
  <si>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</si>
  <si>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</si>
  <si>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</si>
  <si>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</si>
  <si>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</si>
  <si>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</si>
  <si>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</si>
  <si>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</si>
  <si>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</si>
  <si>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</si>
  <si>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</si>
  <si>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</si>
  <si>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</si>
  <si>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</si>
  <si>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</si>
  <si>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</si>
  <si>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</si>
  <si>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</si>
  <si>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</si>
  <si>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</si>
  <si>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</si>
  <si>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</si>
  <si>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</si>
  <si>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</si>
  <si>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</si>
  <si>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</si>
  <si>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</si>
  <si>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</si>
  <si>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</si>
  <si>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</si>
  <si>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</si>
  <si>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</si>
  <si>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</si>
  <si>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</si>
  <si>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</si>
  <si>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</si>
  <si>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</si>
  <si>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</si>
  <si>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</si>
  <si>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</si>
  <si>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</si>
  <si>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</si>
  <si>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</si>
  <si>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</si>
  <si>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</si>
  <si>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</si>
  <si>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</si>
  <si>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</si>
  <si>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</si>
  <si>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</si>
  <si>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</si>
  <si>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</si>
  <si>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</si>
  <si>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</si>
  <si>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</si>
  <si>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</si>
  <si>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</si>
  <si>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</si>
  <si>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</si>
  <si>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</si>
  <si>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</si>
  <si>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</si>
  <si>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</si>
  <si>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</si>
  <si>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</si>
  <si>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</si>
  <si>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</si>
  <si>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</si>
  <si>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</si>
  <si>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</si>
  <si>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</si>
  <si>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</si>
  <si>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</si>
  <si>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</si>
  <si>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</si>
  <si>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</si>
  <si>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</si>
  <si>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</si>
  <si>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</si>
  <si>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</si>
  <si>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</si>
  <si>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</si>
  <si>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</si>
  <si>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</si>
  <si>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</si>
  <si>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</si>
  <si>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</si>
  <si>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</si>
  <si>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</si>
  <si>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</si>
  <si>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</si>
  <si>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</si>
  <si>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</si>
  <si>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</si>
  <si>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</si>
  <si>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</si>
  <si>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</si>
  <si>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</si>
  <si>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</si>
  <si>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</si>
  <si>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</si>
  <si>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</si>
  <si>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</si>
  <si>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</si>
  <si>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</si>
  <si>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</si>
  <si>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</si>
  <si>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</si>
  <si>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</si>
  <si>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</si>
  <si>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</si>
  <si>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</si>
  <si>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</si>
  <si>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</si>
  <si>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</si>
  <si>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</si>
  <si>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</si>
  <si>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</si>
  <si>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</si>
  <si>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</si>
  <si>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</si>
  <si>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</si>
  <si>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</si>
  <si>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</si>
  <si>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</si>
  <si>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</si>
  <si>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</si>
  <si>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</si>
  <si>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</si>
  <si>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</si>
  <si>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</si>
  <si>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</si>
  <si>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</si>
  <si>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</si>
  <si>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</si>
  <si>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</si>
  <si>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</si>
  <si>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</si>
  <si>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</si>
  <si>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</si>
  <si>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</si>
  <si>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</si>
  <si>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</si>
  <si>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</si>
  <si>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</si>
  <si>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</si>
  <si>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</si>
  <si>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</si>
  <si>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</si>
  <si>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</si>
  <si>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</si>
  <si>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</si>
  <si>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</si>
  <si>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</si>
  <si>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</si>
  <si>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</si>
  <si>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</si>
  <si>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</si>
  <si>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</si>
  <si>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</si>
  <si>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</si>
  <si>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</si>
  <si>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</si>
  <si>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</si>
  <si>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</si>
  <si>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</si>
  <si>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</si>
  <si>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</si>
  <si>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</si>
  <si>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</si>
  <si>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</si>
  <si>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</si>
  <si>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</si>
  <si>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</si>
  <si>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</si>
  <si>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</si>
  <si>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</si>
  <si>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</si>
  <si>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</si>
  <si>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</si>
  <si>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</si>
  <si>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</si>
  <si>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</si>
  <si>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</si>
  <si>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</si>
  <si>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</si>
  <si>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</si>
  <si>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</si>
  <si>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</si>
  <si>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</si>
  <si>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</si>
  <si>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</si>
  <si>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</si>
  <si>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</si>
  <si>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</si>
  <si>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</si>
  <si>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</si>
  <si>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</si>
  <si>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</si>
  <si>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</si>
  <si>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</si>
  <si>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</si>
  <si>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</si>
  <si>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</si>
  <si>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</si>
  <si>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</si>
  <si>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</si>
  <si>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</si>
  <si>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</si>
  <si>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</si>
  <si>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</si>
  <si>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</si>
  <si>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</si>
  <si>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</si>
  <si>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</si>
  <si>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</si>
  <si>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</si>
  <si>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</si>
  <si>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</si>
  <si>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</si>
  <si>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</si>
  <si>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</si>
  <si>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</si>
  <si>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</si>
  <si>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</si>
  <si>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</si>
  <si>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</si>
  <si>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</si>
  <si>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</si>
  <si>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</si>
  <si>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</si>
  <si>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</si>
  <si>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</si>
  <si>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</si>
  <si>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</si>
  <si>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</si>
  <si>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</si>
  <si>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</si>
  <si>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</si>
  <si>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</si>
  <si>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</si>
  <si>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</si>
  <si>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</si>
  <si>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</si>
  <si>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</si>
  <si>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</si>
  <si>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</si>
  <si>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</si>
  <si>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</si>
  <si>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</si>
  <si>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</si>
  <si>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</si>
  <si>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</si>
  <si>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</si>
  <si>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</si>
  <si>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</si>
  <si>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</si>
  <si>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</si>
  <si>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</si>
  <si>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</si>
  <si>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</si>
  <si>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</si>
  <si>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</si>
  <si>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</si>
  <si>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</si>
  <si>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</si>
  <si>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</si>
  <si>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</si>
  <si>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</si>
  <si>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</si>
  <si>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</si>
  <si>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</si>
  <si>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</si>
  <si>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</si>
  <si>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</si>
  <si>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</si>
  <si>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</si>
  <si>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</si>
  <si>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</si>
  <si>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</si>
  <si>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</si>
  <si>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</si>
  <si>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</si>
  <si>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</si>
  <si>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</si>
  <si>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</si>
  <si>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</si>
  <si>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</si>
  <si>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</si>
  <si>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</si>
  <si>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</si>
  <si>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</si>
  <si>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</si>
  <si>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</si>
  <si>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</si>
  <si>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</si>
  <si>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</si>
  <si>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</si>
  <si>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</si>
  <si>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</si>
  <si>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</si>
  <si>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</si>
  <si>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</si>
  <si>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</si>
  <si>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</si>
  <si>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</si>
  <si>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</si>
  <si>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</si>
  <si>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</si>
  <si>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</si>
  <si>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</si>
  <si>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</si>
  <si>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</si>
  <si>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</si>
  <si>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</si>
  <si>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</si>
  <si>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</si>
  <si>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</si>
  <si>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</si>
  <si>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</si>
  <si>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</si>
  <si>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</si>
  <si>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</si>
  <si>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</si>
  <si>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</si>
  <si>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</si>
  <si>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</si>
  <si>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</si>
  <si>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</si>
  <si>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</si>
  <si>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</si>
  <si>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</si>
  <si>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</si>
  <si>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</si>
  <si>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</si>
  <si>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</si>
  <si>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</si>
  <si>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</si>
  <si>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</si>
  <si>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</si>
  <si>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</si>
  <si>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</si>
  <si>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</si>
  <si>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</si>
  <si>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</si>
  <si>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</si>
  <si>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</si>
  <si>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</si>
  <si>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</si>
  <si>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</si>
  <si>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</si>
  <si>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</si>
  <si>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</si>
  <si>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</si>
  <si>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</si>
  <si>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</si>
  <si>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</si>
  <si>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</si>
  <si>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</si>
  <si>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</si>
  <si>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</si>
  <si>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</si>
  <si>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</si>
  <si>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</si>
  <si>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</si>
  <si>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</si>
  <si>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</si>
  <si>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</si>
  <si>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</si>
  <si>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</si>
  <si>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</si>
  <si>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</si>
  <si>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</si>
  <si>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</si>
  <si>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</si>
  <si>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</si>
  <si>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</si>
  <si>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</si>
  <si>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</si>
  <si>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</si>
  <si>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</si>
  <si>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</si>
  <si>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</si>
  <si>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</si>
  <si>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</si>
  <si>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</si>
  <si>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</si>
  <si>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</si>
  <si>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</si>
  <si>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</si>
  <si>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</si>
  <si>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</si>
  <si>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</si>
  <si>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</si>
  <si>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</si>
  <si>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</si>
  <si>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</si>
  <si>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</si>
  <si>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</si>
  <si>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</si>
  <si>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</si>
  <si>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</si>
  <si>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</si>
  <si>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</si>
  <si>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</si>
  <si>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</si>
  <si>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</si>
  <si>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</si>
  <si>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</si>
  <si>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</si>
  <si>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</si>
  <si>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</si>
  <si>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</si>
  <si>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</si>
  <si>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</si>
  <si>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</si>
  <si>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</si>
  <si>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</si>
  <si>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</si>
  <si>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</si>
  <si>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</si>
  <si>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</si>
  <si>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</si>
  <si>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</si>
  <si>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</si>
  <si>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</si>
  <si>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</si>
  <si>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</si>
  <si>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</si>
  <si>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</si>
  <si>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</si>
  <si>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</si>
  <si>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</si>
  <si>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</si>
  <si>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</si>
  <si>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</si>
  <si>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</si>
  <si>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</si>
  <si>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</si>
  <si>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</si>
  <si>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</si>
  <si>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</si>
  <si>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</si>
  <si>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</si>
  <si>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</si>
  <si>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</si>
  <si>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</si>
  <si>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</si>
  <si>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</si>
  <si>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</si>
  <si>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</si>
  <si>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</si>
  <si>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</si>
  <si>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</si>
  <si>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</si>
  <si>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</si>
  <si>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</si>
  <si>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</si>
  <si>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</si>
  <si>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</si>
  <si>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</si>
  <si>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</si>
  <si>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</si>
  <si>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</si>
  <si>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</si>
  <si>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</si>
  <si>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</si>
  <si>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</si>
  <si>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</si>
  <si>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</si>
  <si>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</si>
  <si>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</si>
  <si>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</si>
  <si>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</si>
  <si>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</si>
  <si>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</si>
  <si>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</si>
  <si>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</si>
  <si>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</si>
  <si>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</si>
  <si>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</si>
  <si>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</si>
  <si>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</si>
  <si>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</si>
  <si>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</si>
  <si>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</si>
  <si>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</si>
  <si>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</si>
  <si>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</si>
  <si>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</si>
  <si>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</si>
  <si>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</si>
  <si>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</si>
  <si>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</si>
  <si>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</si>
  <si>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</si>
  <si>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</si>
  <si>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</si>
  <si>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</si>
  <si>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</si>
  <si>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</si>
  <si>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</si>
  <si>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</si>
  <si>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</si>
  <si>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</si>
  <si>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</si>
  <si>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</si>
  <si>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</si>
  <si>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</si>
  <si>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</si>
  <si>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</si>
  <si>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</si>
  <si>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</si>
  <si>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</si>
  <si>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</si>
  <si>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</si>
  <si>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</si>
  <si>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</si>
  <si>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</si>
  <si>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</si>
  <si>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</si>
  <si>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</si>
  <si>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</si>
  <si>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</si>
  <si>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</si>
  <si>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</si>
  <si>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</si>
  <si>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</si>
  <si>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</si>
  <si>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</si>
  <si>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</si>
  <si>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</si>
  <si>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</si>
  <si>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</si>
  <si>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</si>
  <si>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</si>
  <si>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</si>
  <si>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</si>
  <si>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</si>
  <si>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</si>
  <si>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</si>
  <si>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</si>
  <si>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</si>
  <si>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</si>
  <si>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</si>
  <si>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</si>
  <si>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</si>
  <si>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</si>
  <si>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</si>
  <si>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</si>
  <si>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</si>
  <si>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</si>
  <si>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</si>
  <si>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</si>
  <si>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</si>
  <si>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</si>
  <si>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</si>
  <si>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</si>
  <si>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</si>
  <si>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</si>
  <si>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</si>
  <si>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</si>
  <si>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</si>
  <si>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</si>
  <si>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</si>
  <si>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</si>
  <si>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</si>
  <si>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</si>
  <si>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</si>
  <si>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</si>
  <si>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</si>
  <si>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</si>
  <si>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</si>
  <si>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</si>
  <si>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</si>
  <si>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</si>
  <si>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</si>
  <si>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</si>
  <si>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</si>
  <si>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</si>
  <si>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</si>
  <si>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</si>
  <si>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</si>
  <si>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</si>
  <si>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</si>
  <si>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</si>
  <si>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</si>
  <si>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</si>
  <si>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</si>
  <si>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</si>
  <si>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</si>
  <si>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</si>
  <si>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</si>
  <si>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</si>
  <si>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</si>
  <si>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</si>
  <si>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</si>
  <si>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</si>
  <si>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</si>
  <si>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</si>
  <si>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</si>
  <si>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</si>
  <si>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</si>
  <si>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</si>
  <si>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</si>
  <si>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</si>
  <si>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</si>
  <si>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</si>
  <si>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</si>
  <si>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</si>
  <si>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</si>
  <si>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</si>
  <si>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</si>
  <si>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</si>
  <si>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</si>
  <si>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</si>
  <si>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</si>
  <si>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</si>
  <si>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</si>
  <si>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</si>
  <si>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</si>
  <si>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</si>
  <si>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</si>
  <si>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</si>
  <si>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</si>
  <si>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</si>
  <si>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</si>
  <si>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</si>
  <si>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</si>
  <si>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</si>
  <si>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</si>
  <si>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</si>
  <si>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</si>
  <si>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</si>
  <si>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</si>
  <si>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</si>
  <si>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</si>
  <si>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</si>
  <si>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</si>
  <si>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</si>
  <si>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</si>
  <si>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</si>
  <si>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</si>
  <si>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</si>
  <si>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</si>
  <si>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</si>
  <si>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</si>
  <si>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</si>
  <si>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</si>
  <si>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</si>
  <si>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</si>
  <si>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</si>
  <si>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</si>
  <si>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</si>
  <si>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</si>
  <si>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</si>
  <si>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</si>
  <si>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</si>
  <si>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</si>
  <si>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</si>
  <si>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</si>
  <si>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</si>
  <si>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</si>
  <si>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</si>
  <si>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</si>
  <si>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</si>
  <si>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</si>
  <si>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</si>
  <si>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</si>
  <si>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</si>
  <si>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</si>
  <si>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</si>
  <si>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</si>
  <si>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</si>
  <si>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</si>
  <si>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</si>
  <si>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</si>
  <si>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</si>
  <si>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</si>
  <si>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</si>
  <si>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</si>
  <si>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</si>
  <si>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</si>
  <si>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</si>
  <si>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</si>
  <si>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</si>
  <si>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</si>
  <si>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</si>
  <si>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</si>
  <si>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</si>
  <si>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</si>
  <si>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</si>
  <si>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</si>
  <si>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</si>
  <si>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</si>
  <si>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</si>
  <si>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</si>
  <si>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</si>
  <si>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</si>
  <si>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</si>
  <si>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</si>
  <si>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</si>
  <si>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</si>
  <si>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</si>
  <si>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</si>
  <si>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</si>
  <si>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</si>
  <si>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</si>
  <si>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</si>
  <si>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</si>
  <si>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</si>
  <si>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</si>
  <si>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</si>
  <si>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</si>
  <si>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</si>
  <si>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</si>
  <si>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</si>
  <si>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</si>
  <si>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</si>
  <si>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</si>
  <si>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</si>
  <si>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</si>
  <si>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</si>
  <si>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</si>
  <si>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</si>
  <si>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</si>
  <si>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</si>
  <si>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</si>
  <si>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</si>
  <si>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</si>
  <si>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</si>
  <si>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</si>
  <si>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</si>
  <si>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</si>
  <si>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</si>
  <si>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</si>
  <si>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</si>
  <si>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</si>
  <si>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</si>
  <si>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</si>
  <si>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</si>
  <si>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</si>
  <si>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</si>
  <si>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</si>
  <si>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</si>
  <si>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</si>
  <si>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</si>
  <si>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</si>
  <si>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</si>
  <si>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</si>
  <si>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</si>
  <si>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</si>
  <si>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</si>
  <si>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</si>
  <si>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</si>
  <si>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</si>
  <si>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</si>
  <si>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</si>
  <si>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</si>
  <si>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</si>
  <si>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</si>
  <si>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</si>
  <si>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</si>
  <si>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</si>
  <si>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</si>
  <si>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</si>
  <si>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</si>
  <si>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</si>
  <si>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</si>
  <si>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</si>
  <si>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</si>
  <si>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</si>
  <si>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</si>
  <si>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</si>
  <si>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</si>
  <si>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</si>
  <si>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</si>
  <si>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</si>
  <si>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</si>
  <si>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</si>
  <si>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</si>
  <si>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</si>
  <si>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</si>
  <si>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</si>
  <si>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</si>
  <si>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</si>
  <si>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</si>
  <si>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</si>
  <si>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</si>
  <si>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</si>
  <si>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</si>
  <si>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</si>
  <si>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</si>
  <si>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</si>
  <si>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</si>
  <si>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</si>
  <si>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</si>
  <si>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</si>
  <si>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</si>
  <si>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</si>
  <si>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</si>
  <si>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</si>
  <si>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</si>
  <si>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</si>
  <si>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</si>
  <si>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</si>
  <si>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</si>
  <si>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</si>
  <si>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</si>
  <si>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</si>
  <si>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</si>
  <si>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</si>
  <si>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</si>
  <si>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</si>
  <si>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</si>
  <si>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</si>
  <si>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</si>
  <si>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</si>
  <si>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</si>
  <si>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</si>
  <si>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</si>
  <si>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</si>
  <si>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</si>
  <si>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</si>
  <si>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</si>
  <si>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</si>
  <si>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</si>
  <si>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</si>
  <si>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</si>
  <si>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</si>
  <si>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</si>
  <si>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</si>
  <si>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</si>
  <si>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</si>
  <si>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</si>
  <si>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</si>
  <si>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</si>
  <si>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</si>
  <si>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</si>
  <si>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</si>
  <si>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</si>
  <si>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</si>
  <si>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</si>
  <si>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</si>
  <si>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</si>
  <si>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</si>
  <si>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</si>
  <si>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</si>
  <si>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</si>
  <si>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</si>
  <si>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</si>
  <si>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</si>
  <si>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</si>
  <si>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</si>
  <si>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</si>
  <si>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</si>
  <si>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</si>
  <si>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</si>
  <si>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</si>
  <si>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</si>
  <si>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</si>
  <si>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</si>
  <si>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</si>
  <si>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</si>
  <si>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</si>
  <si>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</si>
  <si>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</si>
  <si>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</si>
  <si>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</si>
  <si>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</si>
  <si>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</si>
  <si>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</si>
  <si>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</si>
  <si>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</si>
  <si>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</si>
  <si>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</si>
  <si>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</si>
  <si>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</si>
  <si>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</si>
  <si>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</si>
  <si>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</si>
  <si>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</si>
  <si>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</si>
  <si>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</si>
  <si>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</si>
  <si>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</si>
  <si>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</si>
  <si>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</si>
  <si>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</si>
  <si>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</si>
  <si>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</si>
  <si>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</si>
  <si>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</si>
  <si>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</si>
  <si>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</si>
  <si>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</si>
  <si>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</si>
  <si>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</si>
  <si>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</si>
  <si>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</si>
  <si>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</si>
  <si>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</si>
  <si>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</si>
  <si>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</si>
  <si>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</si>
  <si>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</si>
  <si>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</si>
  <si>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</si>
  <si>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</si>
  <si>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</si>
  <si>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</si>
  <si>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</si>
  <si>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</si>
  <si>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</si>
  <si>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</si>
  <si>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</si>
  <si>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</si>
  <si>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</si>
  <si>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</si>
  <si>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</si>
  <si>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</si>
  <si>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</si>
  <si>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</si>
  <si>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</si>
  <si>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</si>
  <si>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</si>
  <si>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</si>
  <si>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</si>
  <si>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</si>
  <si>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</si>
  <si>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</si>
  <si>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</si>
  <si>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</si>
  <si>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</si>
  <si>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</si>
  <si>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</si>
  <si>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</si>
  <si>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</si>
  <si>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</si>
  <si>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</si>
  <si>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</si>
  <si>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</si>
  <si>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</si>
  <si>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</si>
  <si>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</si>
  <si>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</si>
  <si>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</si>
  <si>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</si>
  <si>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</si>
  <si>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</si>
  <si>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</si>
  <si>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</si>
  <si>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</si>
  <si>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</si>
  <si>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</si>
  <si>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</si>
  <si>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</si>
  <si>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</si>
  <si>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</si>
  <si>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</si>
  <si>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</si>
  <si>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</si>
  <si>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</si>
  <si>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</si>
  <si>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</si>
  <si>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</si>
  <si>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</si>
  <si>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</si>
  <si>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</si>
  <si>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</si>
  <si>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</si>
  <si>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</si>
  <si>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</si>
  <si>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</si>
  <si>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</si>
  <si>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</si>
  <si>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</si>
  <si>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</si>
  <si>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</si>
  <si>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</si>
  <si>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</si>
  <si>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</si>
  <si>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</si>
  <si>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</si>
  <si>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</si>
  <si>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</si>
  <si>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</si>
  <si>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</si>
  <si>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</si>
  <si>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</si>
  <si>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</si>
  <si>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</si>
  <si>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</si>
  <si>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</si>
  <si>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</si>
  <si>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</si>
  <si>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</si>
  <si>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</si>
  <si>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</si>
  <si>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</si>
  <si>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</si>
  <si>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</si>
  <si>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</si>
  <si>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</si>
  <si>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</si>
  <si>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</si>
  <si>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</si>
  <si>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</si>
  <si>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</si>
  <si>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</si>
  <si>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</si>
  <si>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</si>
  <si>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</si>
  <si>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</si>
  <si>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</si>
  <si>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</si>
  <si>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</si>
  <si>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</si>
  <si>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</si>
  <si>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</si>
  <si>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</si>
  <si>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</si>
  <si>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</si>
  <si>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</si>
  <si>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</si>
  <si>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</si>
  <si>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</si>
  <si>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</si>
  <si>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</si>
  <si>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</si>
  <si>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</si>
  <si>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</si>
  <si>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</si>
  <si>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</si>
  <si>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</si>
  <si>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</si>
  <si>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</si>
  <si>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</si>
  <si>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</si>
  <si>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</si>
  <si>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</si>
  <si>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</si>
  <si>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</si>
  <si>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</si>
  <si>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</si>
  <si>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</si>
  <si>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</si>
  <si>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</si>
  <si>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</si>
  <si>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</si>
  <si>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</si>
  <si>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</si>
  <si>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</si>
  <si>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</si>
  <si>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</si>
  <si>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</si>
  <si>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</si>
  <si>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</si>
  <si>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</si>
  <si>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</si>
  <si>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</si>
  <si>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</si>
  <si>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</si>
  <si>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</si>
  <si>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</si>
  <si>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</si>
  <si>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</si>
  <si>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</si>
  <si>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</si>
  <si>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</si>
  <si>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</si>
  <si>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</si>
  <si>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</si>
  <si>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</si>
  <si>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</si>
  <si>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</si>
  <si>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</si>
  <si>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</si>
  <si>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</si>
  <si>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</si>
  <si>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</si>
  <si>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</si>
  <si>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</si>
  <si>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</si>
  <si>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</si>
  <si>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</si>
  <si>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</si>
  <si>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</si>
  <si>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</si>
  <si>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</si>
  <si>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</si>
  <si>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</si>
  <si>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</si>
  <si>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</si>
  <si>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</si>
  <si>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</si>
  <si>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</si>
  <si>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</si>
  <si>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</si>
  <si>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</si>
  <si>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</si>
  <si>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</si>
  <si>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</si>
  <si>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</si>
  <si>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</si>
  <si>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</si>
  <si>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</si>
  <si>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</si>
  <si>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</si>
  <si>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</si>
  <si>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</si>
  <si>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</si>
  <si>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</si>
  <si>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</si>
  <si>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</si>
  <si>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</si>
  <si>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</si>
  <si>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</si>
  <si>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</si>
  <si>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</si>
  <si>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</si>
  <si>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</si>
  <si>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</si>
  <si>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</si>
  <si>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</si>
  <si>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</si>
  <si>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</si>
  <si>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</si>
  <si>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</si>
  <si>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</si>
  <si>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</si>
  <si>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</si>
  <si>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</si>
  <si>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</si>
  <si>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</si>
  <si>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</si>
  <si>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</si>
  <si>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</si>
  <si>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</si>
  <si>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</si>
  <si>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</si>
  <si>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</si>
  <si>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</si>
  <si>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</si>
  <si>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</si>
  <si>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</si>
  <si>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</si>
  <si>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</si>
  <si>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</si>
  <si>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</si>
  <si>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</si>
  <si>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</si>
  <si>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</si>
  <si>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</si>
  <si>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</si>
  <si>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</si>
  <si>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</si>
  <si>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</si>
  <si>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</si>
  <si>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</si>
  <si>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</si>
  <si>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</si>
  <si>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</si>
  <si>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</si>
  <si>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</si>
  <si>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</si>
  <si>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</si>
  <si>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</si>
  <si>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</si>
  <si>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</si>
  <si>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</si>
  <si>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</si>
  <si>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</si>
  <si>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</si>
  <si>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</si>
  <si>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</si>
  <si>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</si>
  <si>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</si>
  <si>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</si>
  <si>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</si>
  <si>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</si>
  <si>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</si>
  <si>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</si>
  <si>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</si>
  <si>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</si>
  <si>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</si>
  <si>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</si>
  <si>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</si>
  <si>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</si>
  <si>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</si>
  <si>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</si>
  <si>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</si>
  <si>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</si>
  <si>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</si>
  <si>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</si>
  <si>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</si>
  <si>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</si>
  <si>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</si>
  <si>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</si>
  <si>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</si>
  <si>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</si>
  <si>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</si>
  <si>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</si>
  <si>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</si>
  <si>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</si>
  <si>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</si>
  <si>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</si>
  <si>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</si>
  <si>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</si>
  <si>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</si>
  <si>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</si>
  <si>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</si>
  <si>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</si>
  <si>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</si>
  <si>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</si>
  <si>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</si>
  <si>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</si>
  <si>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</si>
  <si>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</si>
  <si>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</si>
  <si>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</si>
  <si>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</si>
  <si>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</si>
  <si>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</si>
  <si>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</si>
  <si>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</si>
  <si>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</si>
  <si>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</si>
  <si>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</si>
  <si>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</si>
  <si>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</si>
  <si>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</si>
  <si>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</si>
  <si>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</si>
  <si>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</si>
  <si>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</si>
  <si>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</si>
  <si>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</si>
  <si>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</si>
  <si>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</si>
  <si>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</si>
  <si>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</si>
  <si>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</si>
  <si>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</si>
  <si>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</si>
  <si>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</si>
  <si>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</si>
  <si>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</si>
  <si>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</si>
  <si>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</si>
  <si>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</si>
  <si>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</si>
  <si>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</si>
  <si>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</si>
  <si>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</si>
  <si>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</si>
  <si>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</si>
  <si>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</si>
  <si>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</si>
  <si>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</si>
  <si>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</si>
  <si>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</si>
  <si>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</si>
  <si>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</si>
  <si>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</si>
  <si>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</si>
  <si>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</si>
  <si>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</si>
  <si>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</si>
  <si>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</si>
  <si>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</si>
  <si>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</si>
  <si>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</si>
  <si>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</si>
  <si>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</si>
  <si>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</si>
  <si>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</si>
  <si>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</si>
  <si>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</si>
  <si>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</si>
  <si>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</si>
  <si>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</si>
  <si>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</si>
  <si>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</si>
  <si>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</si>
  <si>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</si>
  <si>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</si>
  <si>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</si>
  <si>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</si>
  <si>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</si>
  <si>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</si>
  <si>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</si>
  <si>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</si>
  <si>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</si>
  <si>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</si>
  <si>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</si>
  <si>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</si>
  <si>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</si>
  <si>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</si>
  <si>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</si>
  <si>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</si>
  <si>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</si>
  <si>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</si>
  <si>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</si>
  <si>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</si>
  <si>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</si>
  <si>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</si>
  <si>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</si>
  <si>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</si>
  <si>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</si>
  <si>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</si>
  <si>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</si>
  <si>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</si>
  <si>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</si>
  <si>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</si>
  <si>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</si>
  <si>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</si>
  <si>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</si>
  <si>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</si>
  <si>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</si>
  <si>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</si>
  <si>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</si>
  <si>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</si>
  <si>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</si>
  <si>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</si>
  <si>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</si>
  <si>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</si>
  <si>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</si>
  <si>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</si>
  <si>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</si>
  <si>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</si>
  <si>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</si>
  <si>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</si>
  <si>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</si>
  <si>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</si>
  <si>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</si>
  <si>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</si>
  <si>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</si>
  <si>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</si>
  <si>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</si>
  <si>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</si>
  <si>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</si>
  <si>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</si>
  <si>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</si>
  <si>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</si>
  <si>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</si>
  <si>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</si>
  <si>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</si>
  <si>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</si>
  <si>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</si>
  <si>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</si>
  <si>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</si>
  <si>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</si>
  <si>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</si>
  <si>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</si>
  <si>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</si>
  <si>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</si>
  <si>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</si>
  <si>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</si>
  <si>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</si>
  <si>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</si>
  <si>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</si>
  <si>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</si>
  <si>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</si>
  <si>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</si>
  <si>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</si>
  <si>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</si>
  <si>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</si>
  <si>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</si>
  <si>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</si>
  <si>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</si>
  <si>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</si>
  <si>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</si>
  <si>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</si>
  <si>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</si>
  <si>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</si>
  <si>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</si>
  <si>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</si>
  <si>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</si>
  <si>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</si>
  <si>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</si>
  <si>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</si>
  <si>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</si>
  <si>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</si>
  <si>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</si>
  <si>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</si>
  <si>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</si>
  <si>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</si>
  <si>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</si>
  <si>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</si>
  <si>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</si>
  <si>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</si>
  <si>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</si>
  <si>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</si>
  <si>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</si>
  <si>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</si>
  <si>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</si>
  <si>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</si>
  <si>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</si>
  <si>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</si>
  <si>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</si>
  <si>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</si>
  <si>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</si>
  <si>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</si>
  <si>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</si>
  <si>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</si>
  <si>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</si>
  <si>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</si>
  <si>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</si>
  <si>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</si>
  <si>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</si>
  <si>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</si>
  <si>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</si>
  <si>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</si>
  <si>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</si>
  <si>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</si>
  <si>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</si>
  <si>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</si>
  <si>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</si>
  <si>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</si>
  <si>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</si>
  <si>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</si>
  <si>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</si>
  <si>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</si>
  <si>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</si>
  <si>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</si>
  <si>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</si>
  <si>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</si>
  <si>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</si>
  <si>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</si>
  <si>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</si>
  <si>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</si>
  <si>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</si>
  <si>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</si>
  <si>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</si>
  <si>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</si>
  <si>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</si>
  <si>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</si>
  <si>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</si>
  <si>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</si>
  <si>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</si>
  <si>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</si>
  <si>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</si>
  <si>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</si>
  <si>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</si>
  <si>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</si>
  <si>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</si>
  <si>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</si>
  <si>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</si>
  <si>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</si>
  <si>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</si>
  <si>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</si>
  <si>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</si>
  <si>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</si>
  <si>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</si>
  <si>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</si>
  <si>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</si>
  <si>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</si>
  <si>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</si>
  <si>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</si>
  <si>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</si>
  <si>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</si>
  <si>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</si>
  <si>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</si>
  <si>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</si>
  <si>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</si>
  <si>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</si>
  <si>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</si>
  <si>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</si>
  <si>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</si>
  <si>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</si>
  <si>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</si>
  <si>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</si>
  <si>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</si>
  <si>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</si>
  <si>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</si>
  <si>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</si>
  <si>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</si>
  <si>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</si>
  <si>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</si>
  <si>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</si>
  <si>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</si>
  <si>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</si>
  <si>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</si>
  <si>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</si>
  <si>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</si>
  <si>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</si>
  <si>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</si>
  <si>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</si>
  <si>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</si>
  <si>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</si>
  <si>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</si>
  <si>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</si>
  <si>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</si>
  <si>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</si>
  <si>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</si>
  <si>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</si>
  <si>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</si>
  <si>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</si>
  <si>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</si>
  <si>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</si>
  <si>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</si>
  <si>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</si>
  <si>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</si>
  <si>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</si>
  <si>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</si>
  <si>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</si>
  <si>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</si>
  <si>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</si>
  <si>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</si>
  <si>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</si>
  <si>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</si>
  <si>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</si>
  <si>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</si>
  <si>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</si>
  <si>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</si>
  <si>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</si>
  <si>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</si>
  <si>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</si>
  <si>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</si>
  <si>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</si>
  <si>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</si>
  <si>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</si>
  <si>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</si>
  <si>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</si>
  <si>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</si>
  <si>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</si>
  <si>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</si>
  <si>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</si>
  <si>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</si>
  <si>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</si>
  <si>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</si>
  <si>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</si>
  <si>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</si>
  <si>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</si>
  <si>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</si>
  <si>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</si>
  <si>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</si>
  <si>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</si>
  <si>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</si>
  <si>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</si>
  <si>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</si>
  <si>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</si>
  <si>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</si>
  <si>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</si>
  <si>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</si>
  <si>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</si>
  <si>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</si>
  <si>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</si>
  <si>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</si>
  <si>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</si>
  <si>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</si>
  <si>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</si>
  <si>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</si>
  <si>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</si>
  <si>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</si>
  <si>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</si>
  <si>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</si>
  <si>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</si>
  <si>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</si>
  <si>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</si>
  <si>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</si>
  <si>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</si>
  <si>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</si>
  <si>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</si>
  <si>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</si>
  <si>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</si>
  <si>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</si>
  <si>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</si>
  <si>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</si>
  <si>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</si>
  <si>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</si>
  <si>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</si>
  <si>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</si>
  <si>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</si>
  <si>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</si>
  <si>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</si>
  <si>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</si>
  <si>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</si>
  <si>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</si>
  <si>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</si>
  <si>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</si>
  <si>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</si>
  <si>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</si>
  <si>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</si>
  <si>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</si>
  <si>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</si>
  <si>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</si>
  <si>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</si>
  <si>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</si>
  <si>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</si>
  <si>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</si>
  <si>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</si>
  <si>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</si>
  <si>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</si>
  <si>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</si>
  <si>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</si>
  <si>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</si>
  <si>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</si>
  <si>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</si>
  <si>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</si>
  <si>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</si>
  <si>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</si>
  <si>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</si>
  <si>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</si>
  <si>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</si>
  <si>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</si>
  <si>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</si>
  <si>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</si>
  <si>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</si>
  <si>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</si>
  <si>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</si>
  <si>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</si>
  <si>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</si>
  <si>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</si>
  <si>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</si>
  <si>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</si>
  <si>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</si>
  <si>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</si>
  <si>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</si>
  <si>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</si>
  <si>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</si>
  <si>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</si>
  <si>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</si>
  <si>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</si>
  <si>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</si>
  <si>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</si>
  <si>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</si>
  <si>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</si>
  <si>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</si>
  <si>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</si>
  <si>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</si>
  <si>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</si>
  <si>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</si>
  <si>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</si>
  <si>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</si>
  <si>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</si>
  <si>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</si>
  <si>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</si>
  <si>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</si>
  <si>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</si>
  <si>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</si>
  <si>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</si>
  <si>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</si>
  <si>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</si>
  <si>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</si>
  <si>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</si>
  <si>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</si>
  <si>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</si>
  <si>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</si>
  <si>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</si>
  <si>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</si>
  <si>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</si>
  <si>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</si>
  <si>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</si>
  <si>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</si>
  <si>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</si>
  <si>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</si>
  <si>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</si>
  <si>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</si>
  <si>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</si>
  <si>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</si>
  <si>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</si>
  <si>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</si>
  <si>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</si>
  <si>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</si>
  <si>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</si>
  <si>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</si>
  <si>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</si>
  <si>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</si>
  <si>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</si>
  <si>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</si>
  <si>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</si>
  <si>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</si>
  <si>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</si>
  <si>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</si>
  <si>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</si>
  <si>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</si>
  <si>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</si>
  <si>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</si>
  <si>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</si>
  <si>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</si>
  <si>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</si>
  <si>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</si>
  <si>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</si>
  <si>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</si>
  <si>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</si>
  <si>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</si>
  <si>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</si>
  <si>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</si>
  <si>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</si>
  <si>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</si>
  <si>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</si>
  <si>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</si>
  <si>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</si>
  <si>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</si>
  <si>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</si>
  <si>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</si>
  <si>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</si>
  <si>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</si>
  <si>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</si>
  <si>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</si>
  <si>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</si>
  <si>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</si>
  <si>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</si>
  <si>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</si>
  <si>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</si>
  <si>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</si>
  <si>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</si>
  <si>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</si>
  <si>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</si>
  <si>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</si>
  <si>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</si>
  <si>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</si>
  <si>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</si>
  <si>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</si>
  <si>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</si>
  <si>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</si>
  <si>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</si>
  <si>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</si>
  <si>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</si>
  <si>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</si>
  <si>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</si>
  <si>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</si>
  <si>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</si>
  <si>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</si>
  <si>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</si>
  <si>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</si>
  <si>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</si>
  <si>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</si>
  <si>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</si>
  <si>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</si>
  <si>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</si>
  <si>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</si>
  <si>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</si>
  <si>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</si>
  <si>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</si>
  <si>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</si>
  <si>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</si>
  <si>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</si>
  <si>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</si>
  <si>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</si>
  <si>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</si>
  <si>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</si>
  <si>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</si>
  <si>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</si>
  <si>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</si>
  <si>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</si>
  <si>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</si>
  <si>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</si>
  <si>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</si>
  <si>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</si>
  <si>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</si>
  <si>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</si>
  <si>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</si>
  <si>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</si>
  <si>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</si>
  <si>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</si>
  <si>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</si>
  <si>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</si>
  <si>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</si>
  <si>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</si>
  <si>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</si>
  <si>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</si>
  <si>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</si>
  <si>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</si>
  <si>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</si>
  <si>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</si>
  <si>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</si>
  <si>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</si>
  <si>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</si>
  <si>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</si>
  <si>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</si>
  <si>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</si>
  <si>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</si>
  <si>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</si>
  <si>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</si>
  <si>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</si>
  <si>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</si>
  <si>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</si>
  <si>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</si>
  <si>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</si>
  <si>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</si>
  <si>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</si>
  <si>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</si>
  <si>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</si>
  <si>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</si>
  <si>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</si>
  <si>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</si>
  <si>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</si>
  <si>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</si>
  <si>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</si>
  <si>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</si>
  <si>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</si>
  <si>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</si>
  <si>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</si>
  <si>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</si>
  <si>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</si>
  <si>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</si>
  <si>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</si>
  <si>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</si>
  <si>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</si>
  <si>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</si>
  <si>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</si>
  <si>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</si>
  <si>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</si>
  <si>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</si>
  <si>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</si>
  <si>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</si>
  <si>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</si>
  <si>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</si>
  <si>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</si>
  <si>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</si>
  <si>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</si>
  <si>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</si>
  <si>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</si>
  <si>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</si>
  <si>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</si>
  <si>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</si>
  <si>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</si>
  <si>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</si>
  <si>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</si>
  <si>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</si>
  <si>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</si>
  <si>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</si>
  <si>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</si>
  <si>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</si>
  <si>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</si>
  <si>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</si>
  <si>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</si>
  <si>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</si>
  <si>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</si>
  <si>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</si>
  <si>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</si>
  <si>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</si>
  <si>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</si>
  <si>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</si>
  <si>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</si>
  <si>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</si>
  <si>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</si>
  <si>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</si>
  <si>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</si>
  <si>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</si>
  <si>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</si>
  <si>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</si>
  <si>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</si>
  <si>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</si>
  <si>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</si>
  <si>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</si>
  <si>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</si>
  <si>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</si>
  <si>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</si>
  <si>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</si>
  <si>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</si>
  <si>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</si>
  <si>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</si>
  <si>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</si>
  <si>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</si>
  <si>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</si>
  <si>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</si>
  <si>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</si>
  <si>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</si>
  <si>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</si>
  <si>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</si>
  <si>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</si>
  <si>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</si>
  <si>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</si>
  <si>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</si>
  <si>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</si>
  <si>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</si>
  <si>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</si>
  <si>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</si>
  <si>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</si>
  <si>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</si>
  <si>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</si>
  <si>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</si>
  <si>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</si>
  <si>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</si>
  <si>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</si>
  <si>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</si>
  <si>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</si>
  <si>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</si>
  <si>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</si>
  <si>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</si>
  <si>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</si>
  <si>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</si>
  <si>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</si>
  <si>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</si>
  <si>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</si>
  <si>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</si>
  <si>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</si>
  <si>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</si>
  <si>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</si>
  <si>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</si>
  <si>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</si>
  <si>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</si>
  <si>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</si>
  <si>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</si>
  <si>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</si>
  <si>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</si>
  <si>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</si>
  <si>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</si>
  <si>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</si>
  <si>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</si>
  <si>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</si>
  <si>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</si>
  <si>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</si>
  <si>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</si>
  <si>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</si>
  <si>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</si>
  <si>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</si>
  <si>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</si>
  <si>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</si>
  <si>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</si>
  <si>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</si>
  <si>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</si>
  <si>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</si>
  <si>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</si>
  <si>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</si>
  <si>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</si>
  <si>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</si>
  <si>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</si>
  <si>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</si>
  <si>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</si>
  <si>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</si>
  <si>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</si>
  <si>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</si>
  <si>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</si>
  <si>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</si>
  <si>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</si>
  <si>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</si>
  <si>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</si>
  <si>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</si>
  <si>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</si>
  <si>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</si>
  <si>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</si>
  <si>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</si>
  <si>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</si>
  <si>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</si>
  <si>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</si>
  <si>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</si>
  <si>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</si>
  <si>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</si>
  <si>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</si>
  <si>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</si>
  <si>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</si>
  <si>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</si>
  <si>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</si>
  <si>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</si>
  <si>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</si>
  <si>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</si>
  <si>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</si>
  <si>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</si>
  <si>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</si>
  <si>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</si>
  <si>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</si>
  <si>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</si>
  <si>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</si>
  <si>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</si>
  <si>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</si>
  <si>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</si>
  <si>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</si>
  <si>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</si>
  <si>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</si>
  <si>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</si>
  <si>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</si>
  <si>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</si>
  <si>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</si>
  <si>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</si>
  <si>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</si>
  <si>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</si>
  <si>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</si>
  <si>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</si>
  <si>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</si>
  <si>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</si>
  <si>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</si>
  <si>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</si>
  <si>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</si>
  <si>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</si>
  <si>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</si>
  <si>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</si>
  <si>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</si>
  <si>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</si>
  <si>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</si>
  <si>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</si>
  <si>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</si>
  <si>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</si>
  <si>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</si>
  <si>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</si>
  <si>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</si>
  <si>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</si>
  <si>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</si>
  <si>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</si>
  <si>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</si>
  <si>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</si>
  <si>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</si>
  <si>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</si>
  <si>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</si>
  <si>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</si>
  <si>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</si>
  <si>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</si>
  <si>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</si>
  <si>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</si>
  <si>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</si>
  <si>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</si>
  <si>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</si>
  <si>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</si>
  <si>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</si>
  <si>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</si>
  <si>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</si>
  <si>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</si>
  <si>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</si>
  <si>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</si>
  <si>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</si>
  <si>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</si>
  <si>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</si>
  <si>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</si>
  <si>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</si>
  <si>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</si>
  <si>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</si>
  <si>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</si>
  <si>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</si>
  <si>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</si>
  <si>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</si>
  <si>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</si>
  <si>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</si>
  <si>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</si>
  <si>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</si>
  <si>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</si>
  <si>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</si>
  <si>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</si>
  <si>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</si>
  <si>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</si>
  <si>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</si>
  <si>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</si>
  <si>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</si>
  <si>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</si>
  <si>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</si>
  <si>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</si>
  <si>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</si>
  <si>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</si>
  <si>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</si>
  <si>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</si>
  <si>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</si>
  <si>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</si>
  <si>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</si>
  <si>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</si>
  <si>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</si>
  <si>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</si>
  <si>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</si>
  <si>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</si>
  <si>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</si>
  <si>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</si>
  <si>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</si>
  <si>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</si>
  <si>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</si>
  <si>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</si>
  <si>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</si>
  <si>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</si>
  <si>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</si>
  <si>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</si>
  <si>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</si>
  <si>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</si>
  <si>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</si>
  <si>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</si>
  <si>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</si>
  <si>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</si>
  <si>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</si>
  <si>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</si>
  <si>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</si>
  <si>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</si>
  <si>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</si>
  <si>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</si>
  <si>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</si>
  <si>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</si>
  <si>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</si>
  <si>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</si>
  <si>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</si>
  <si>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</si>
  <si>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</si>
  <si>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</si>
  <si>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</si>
  <si>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</si>
  <si>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</si>
  <si>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</si>
  <si>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</si>
  <si>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</si>
  <si>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</si>
  <si>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</si>
  <si>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</si>
  <si>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</si>
  <si>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</si>
  <si>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</si>
  <si>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</si>
  <si>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</si>
  <si>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</si>
  <si>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</si>
  <si>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</si>
  <si>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</si>
  <si>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</si>
  <si>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</si>
  <si>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</si>
  <si>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</si>
  <si>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</si>
  <si>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</si>
  <si>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</si>
  <si>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</si>
  <si>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</si>
  <si>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</si>
  <si>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</si>
  <si>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</si>
  <si>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</si>
  <si>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</si>
  <si>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</si>
  <si>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</si>
  <si>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</si>
  <si>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</si>
  <si>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</si>
  <si>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</si>
  <si>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</si>
  <si>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</si>
  <si>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</si>
  <si>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</si>
  <si>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</si>
  <si>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</si>
  <si>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</si>
  <si>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</si>
  <si>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</si>
  <si>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</si>
  <si>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</si>
  <si>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</si>
  <si>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</si>
  <si>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</si>
  <si>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</si>
  <si>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</si>
  <si>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</si>
  <si>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</si>
  <si>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</si>
  <si>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</si>
  <si>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</si>
  <si>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</si>
  <si>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</si>
  <si>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</si>
  <si>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</si>
  <si>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</si>
  <si>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</si>
  <si>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</si>
  <si>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</si>
  <si>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</si>
  <si>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</si>
  <si>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</si>
  <si>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</si>
  <si>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</si>
  <si>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</si>
  <si>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</si>
  <si>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</si>
  <si>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</si>
  <si>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</si>
  <si>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</si>
  <si>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</si>
  <si>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</si>
  <si>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</si>
  <si>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</si>
  <si>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</si>
  <si>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</si>
  <si>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</si>
  <si>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</si>
  <si>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</si>
  <si>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</si>
  <si>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</si>
  <si>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</si>
  <si>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</si>
  <si>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</si>
  <si>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</si>
  <si>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</si>
  <si>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</si>
  <si>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</si>
  <si>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</si>
  <si>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</si>
  <si>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</si>
  <si>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</si>
  <si>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</si>
  <si>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</si>
  <si>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</si>
  <si>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</si>
  <si>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</si>
  <si>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</si>
  <si>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</si>
  <si>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</si>
  <si>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</si>
  <si>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</si>
  <si>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</si>
  <si>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</si>
  <si>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</si>
  <si>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</si>
  <si>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</si>
  <si>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</si>
  <si>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</si>
  <si>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</si>
  <si>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</si>
  <si>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</si>
  <si>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</si>
  <si>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</si>
  <si>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</si>
  <si>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</si>
  <si>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</si>
  <si>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</si>
  <si>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</si>
  <si>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</si>
  <si>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</si>
  <si>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</si>
  <si>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</si>
  <si>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</si>
  <si>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</si>
  <si>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</si>
  <si>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</si>
  <si>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</si>
  <si>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</si>
  <si>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</si>
  <si>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</si>
  <si>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</si>
  <si>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</si>
  <si>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</si>
  <si>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</si>
  <si>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</si>
  <si>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</si>
  <si>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</si>
  <si>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</si>
  <si>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</si>
  <si>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</si>
  <si>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</si>
  <si>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</si>
  <si>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</si>
  <si>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</si>
  <si>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</si>
  <si>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</si>
  <si>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</si>
  <si>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</si>
  <si>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</si>
  <si>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</si>
  <si>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</si>
  <si>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</si>
  <si>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</si>
  <si>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</si>
  <si>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</si>
  <si>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</si>
  <si>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</si>
  <si>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</si>
  <si>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</si>
  <si>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</si>
  <si>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</si>
  <si>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</si>
  <si>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</si>
  <si>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</si>
  <si>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</si>
  <si>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</si>
  <si>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</si>
  <si>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</si>
  <si>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</si>
  <si>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</si>
  <si>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</si>
  <si>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</si>
  <si>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</si>
  <si>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</si>
  <si>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</si>
  <si>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</si>
  <si>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</si>
  <si>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</si>
  <si>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</si>
  <si>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</si>
  <si>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</si>
  <si>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</si>
  <si>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</si>
  <si>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</si>
  <si>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</si>
  <si>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</si>
  <si>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</si>
  <si>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</si>
  <si>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</si>
  <si>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</si>
  <si>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</si>
  <si>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</si>
  <si>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</si>
  <si>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</si>
  <si>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</si>
  <si>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</si>
  <si>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</si>
  <si>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</si>
  <si>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</si>
  <si>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</si>
  <si>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</si>
  <si>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</si>
  <si>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</si>
  <si>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</si>
  <si>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</si>
  <si>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</si>
  <si>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</si>
  <si>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</si>
  <si>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</si>
  <si>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</si>
  <si>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</si>
  <si>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</si>
  <si>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</si>
  <si>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</si>
  <si>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</si>
  <si>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</si>
  <si>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</si>
  <si>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</si>
  <si>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</si>
  <si>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</si>
  <si>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</si>
  <si>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</si>
  <si>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</si>
  <si>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</si>
  <si>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</si>
  <si>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</si>
  <si>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</si>
  <si>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</si>
  <si>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</si>
  <si>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</si>
  <si>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</si>
  <si>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</si>
  <si>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</si>
  <si>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</si>
  <si>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</si>
  <si>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</si>
  <si>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</si>
  <si>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</si>
  <si>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</si>
  <si>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</si>
  <si>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</si>
  <si>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</si>
  <si>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</si>
  <si>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</si>
  <si>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</si>
  <si>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</si>
  <si>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</si>
  <si>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</si>
  <si>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</si>
  <si>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</si>
  <si>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</si>
  <si>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</si>
  <si>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</si>
  <si>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</si>
  <si>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</si>
  <si>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</si>
  <si>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</si>
  <si>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</si>
  <si>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</si>
  <si>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</si>
  <si>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</si>
  <si>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</si>
  <si>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</si>
  <si>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</si>
  <si>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</si>
  <si>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</si>
  <si>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</si>
  <si>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</si>
  <si>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</si>
  <si>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</si>
  <si>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</si>
  <si>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</si>
  <si>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</si>
  <si>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</si>
  <si>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</si>
  <si>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</si>
  <si>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</si>
  <si>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</si>
  <si>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</si>
  <si>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</si>
  <si>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</si>
  <si>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</si>
  <si>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</si>
  <si>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</si>
  <si>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</si>
  <si>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</si>
  <si>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</si>
  <si>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</si>
  <si>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</si>
  <si>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</si>
  <si>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</si>
  <si>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</si>
  <si>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</si>
  <si>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</si>
  <si>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</si>
  <si>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</si>
  <si>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</si>
  <si>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</si>
  <si>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</si>
  <si>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</si>
  <si>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</si>
  <si>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</si>
  <si>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</si>
  <si>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</si>
  <si>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</si>
  <si>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</si>
  <si>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</si>
  <si>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</si>
  <si>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</si>
  <si>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</si>
  <si>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</si>
  <si>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</si>
  <si>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</si>
  <si>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</si>
  <si>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</si>
  <si>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</si>
  <si>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</si>
  <si>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</si>
  <si>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</si>
  <si>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</si>
  <si>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</si>
  <si>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</si>
  <si>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</si>
  <si>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</si>
  <si>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</si>
  <si>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</si>
  <si>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</si>
  <si>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</si>
  <si>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</si>
  <si>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</si>
  <si>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</si>
  <si>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</si>
  <si>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</si>
  <si>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</si>
  <si>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</si>
  <si>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</si>
  <si>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</si>
  <si>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</si>
  <si>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</si>
  <si>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</si>
  <si>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</si>
  <si>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</si>
  <si>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</si>
  <si>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</si>
  <si>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</si>
  <si>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</si>
  <si>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</si>
  <si>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</si>
  <si>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</si>
  <si>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</si>
  <si>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</si>
  <si>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</si>
  <si>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</si>
  <si>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</si>
  <si>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</si>
  <si>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</si>
  <si>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</si>
  <si>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</si>
  <si>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</si>
  <si>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</si>
  <si>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</si>
  <si>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</si>
  <si>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</si>
  <si>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</si>
  <si>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</si>
  <si>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</si>
  <si>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</si>
  <si>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</si>
  <si>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</si>
  <si>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</si>
  <si>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</si>
  <si>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</si>
  <si>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</si>
  <si>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</si>
  <si>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</si>
  <si>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</si>
  <si>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</si>
  <si>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</si>
  <si>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</si>
  <si>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</si>
  <si>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</si>
  <si>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</si>
  <si>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</si>
  <si>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</si>
  <si>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</si>
  <si>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</si>
  <si>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</si>
  <si>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</si>
  <si>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</si>
  <si>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</si>
  <si>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</si>
  <si>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</si>
  <si>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</si>
  <si>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</si>
  <si>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</si>
  <si>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</si>
  <si>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</si>
  <si>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</si>
  <si>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</si>
  <si>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</si>
  <si>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</si>
  <si>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</si>
  <si>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</si>
  <si>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</si>
  <si>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</si>
  <si>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</si>
  <si>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</si>
  <si>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</si>
  <si>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</si>
  <si>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</si>
  <si>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</si>
  <si>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</si>
  <si>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</si>
  <si>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</si>
  <si>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</si>
  <si>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</si>
  <si>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</si>
  <si>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</si>
  <si>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</si>
  <si>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</si>
  <si>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</si>
  <si>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</si>
  <si>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</si>
  <si>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</si>
  <si>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</si>
  <si>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</si>
  <si>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</si>
  <si>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</si>
  <si>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</si>
  <si>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</si>
  <si>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</si>
  <si>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</si>
  <si>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</si>
  <si>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</si>
  <si>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</si>
  <si>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</si>
  <si>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</si>
  <si>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</si>
  <si>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</si>
  <si>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</si>
  <si>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</si>
  <si>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</si>
  <si>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</si>
  <si>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</si>
  <si>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</si>
  <si>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</si>
  <si>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</si>
  <si>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</si>
  <si>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</si>
  <si>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</si>
  <si>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</si>
  <si>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</si>
  <si>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</si>
  <si>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</si>
  <si>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</si>
  <si>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</si>
  <si>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</si>
  <si>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</si>
  <si>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</si>
  <si>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</si>
  <si>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</si>
  <si>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</si>
  <si>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</si>
  <si>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</si>
  <si>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</si>
  <si>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</si>
  <si>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</si>
  <si>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</si>
  <si>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</si>
  <si>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</si>
  <si>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</si>
  <si>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</si>
  <si>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</si>
  <si>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</si>
  <si>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</si>
  <si>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</si>
  <si>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</si>
  <si>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</si>
  <si>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</si>
  <si>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</si>
  <si>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</si>
  <si>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</si>
  <si>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</si>
  <si>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</si>
  <si>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</si>
  <si>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</si>
  <si>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</si>
  <si>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</si>
  <si>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</si>
  <si>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</si>
  <si>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</si>
  <si>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</si>
  <si>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</si>
  <si>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</si>
  <si>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</si>
  <si>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</si>
  <si>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</si>
  <si>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</si>
  <si>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</si>
  <si>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</si>
  <si>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</si>
  <si>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</si>
  <si>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</si>
  <si>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</si>
  <si>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</si>
  <si>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</si>
  <si>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</si>
  <si>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</si>
  <si>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</si>
  <si>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</si>
  <si>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</si>
  <si>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</si>
  <si>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</si>
  <si>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</si>
  <si>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</si>
  <si>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</si>
  <si>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</si>
  <si>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</si>
  <si>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</si>
  <si>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</si>
  <si>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</si>
  <si>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</si>
  <si>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</si>
  <si>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</si>
  <si>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</si>
  <si>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</si>
  <si>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</si>
  <si>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</si>
  <si>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</si>
  <si>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</si>
  <si>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</si>
  <si>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</si>
  <si>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</si>
  <si>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</si>
  <si>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</si>
  <si>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</si>
  <si>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</si>
  <si>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</si>
  <si>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</si>
  <si>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</si>
  <si>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</si>
  <si>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</si>
  <si>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</si>
  <si>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</si>
  <si>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</si>
  <si>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</si>
  <si>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</si>
  <si>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</si>
  <si>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</si>
  <si>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</si>
  <si>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</si>
  <si>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</si>
  <si>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</si>
  <si>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</si>
  <si>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</si>
  <si>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</si>
  <si>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</si>
  <si>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</si>
  <si>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</si>
  <si>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</si>
  <si>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</si>
  <si>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</si>
  <si>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</si>
  <si>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</si>
  <si>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</si>
  <si>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</si>
  <si>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</si>
  <si>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</si>
  <si>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</si>
  <si>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</si>
  <si>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</si>
  <si>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</si>
  <si>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</si>
  <si>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</si>
  <si>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</si>
  <si>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</si>
  <si>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</si>
  <si>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</si>
  <si>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</si>
  <si>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</si>
  <si>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</si>
  <si>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</si>
  <si>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</si>
  <si>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</si>
  <si>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</si>
  <si>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</si>
  <si>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</si>
  <si>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</si>
  <si>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</si>
  <si>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</si>
  <si>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</si>
  <si>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</si>
  <si>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</si>
  <si>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</si>
  <si>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</si>
  <si>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</si>
  <si>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</si>
  <si>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</si>
  <si>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</si>
  <si>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</si>
  <si>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</si>
  <si>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</si>
  <si>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</si>
  <si>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</si>
  <si>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</si>
  <si>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</si>
  <si>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</si>
  <si>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</si>
  <si>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</si>
  <si>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</si>
  <si>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</si>
  <si>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</si>
  <si>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</si>
  <si>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</si>
  <si>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</si>
  <si>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</si>
  <si>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</si>
  <si>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</si>
  <si>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</si>
  <si>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</si>
  <si>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</si>
  <si>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</si>
  <si>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</si>
  <si>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</si>
  <si>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</si>
  <si>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</si>
  <si>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</si>
  <si>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</si>
  <si>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</si>
  <si>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</si>
  <si>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</si>
  <si>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</si>
  <si>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</si>
  <si>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</si>
  <si>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</si>
  <si>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</si>
  <si>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</si>
  <si>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</si>
  <si>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</si>
  <si>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</si>
  <si>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</si>
  <si>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</si>
  <si>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</si>
  <si>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</si>
  <si>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</si>
  <si>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</si>
  <si>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</si>
  <si>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</si>
  <si>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</si>
  <si>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</si>
  <si>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</si>
  <si>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</si>
  <si>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</si>
  <si>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</si>
  <si>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</si>
  <si>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</si>
  <si>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</si>
  <si>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</si>
  <si>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</si>
  <si>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</si>
  <si>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</si>
  <si>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</si>
  <si>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</si>
  <si>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</si>
  <si>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</si>
  <si>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</si>
  <si>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</si>
  <si>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</si>
  <si>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</si>
  <si>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</si>
  <si>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</si>
  <si>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</si>
  <si>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</si>
  <si>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</si>
  <si>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</si>
  <si>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</si>
  <si>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</si>
  <si>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</si>
  <si>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</si>
  <si>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</si>
  <si>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</si>
  <si>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</si>
  <si>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</si>
  <si>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</si>
  <si>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</si>
  <si>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</si>
  <si>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</si>
  <si>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</si>
  <si>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</si>
  <si>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</si>
  <si>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</si>
  <si>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</si>
  <si>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</si>
  <si>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</si>
  <si>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</si>
  <si>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</si>
  <si>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</si>
  <si>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</si>
  <si>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</si>
  <si>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</si>
  <si>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</si>
  <si>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</si>
  <si>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</si>
  <si>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</si>
  <si>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</si>
  <si>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</si>
  <si>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</si>
  <si>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</si>
  <si>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</si>
  <si>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</si>
  <si>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</si>
  <si>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</si>
  <si>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</si>
  <si>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</si>
  <si>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</si>
  <si>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</si>
  <si>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</si>
  <si>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</si>
  <si>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</si>
  <si>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</si>
  <si>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</si>
  <si>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</si>
  <si>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</si>
  <si>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</si>
  <si>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</si>
  <si>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</si>
  <si>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</si>
  <si>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</si>
  <si>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</si>
  <si>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</si>
  <si>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</si>
  <si>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</si>
  <si>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</si>
  <si>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</si>
  <si>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</si>
  <si>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</si>
  <si>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</si>
  <si>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</si>
  <si>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</si>
  <si>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</si>
  <si>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</si>
  <si>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</si>
  <si>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</si>
  <si>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</si>
  <si>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</si>
  <si>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</si>
  <si>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</si>
  <si>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</si>
  <si>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</si>
  <si>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</si>
  <si>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</si>
  <si>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</si>
  <si>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</si>
  <si>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</si>
  <si>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</si>
  <si>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</si>
  <si>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</si>
  <si>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</si>
  <si>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</si>
  <si>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</si>
  <si>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</si>
  <si>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</si>
  <si>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</si>
  <si>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</si>
  <si>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</si>
  <si>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</si>
  <si>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</si>
  <si>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</si>
  <si>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</si>
  <si>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</si>
  <si>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</si>
  <si>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</si>
  <si>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</si>
  <si>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</si>
  <si>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</si>
  <si>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</si>
  <si>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</si>
  <si>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</si>
  <si>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</si>
  <si>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</si>
  <si>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</si>
  <si>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</si>
  <si>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</si>
  <si>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</si>
  <si>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</si>
  <si>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</si>
  <si>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</si>
  <si>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</si>
  <si>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</si>
  <si>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</si>
  <si>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</si>
  <si>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</si>
  <si>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</si>
  <si>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</si>
  <si>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</si>
  <si>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</si>
  <si>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</si>
  <si>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</si>
  <si>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</si>
  <si>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</si>
  <si>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</si>
  <si>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</si>
  <si>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</si>
  <si>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</si>
  <si>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</si>
  <si>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</si>
  <si>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</si>
  <si>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</si>
  <si>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</si>
  <si>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</si>
  <si>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</si>
  <si>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</si>
  <si>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</si>
  <si>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</si>
  <si>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</si>
  <si>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</si>
  <si>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</si>
  <si>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</si>
  <si>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</si>
  <si>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</si>
  <si>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</si>
  <si>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</si>
  <si>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</si>
  <si>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</si>
  <si>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</si>
  <si>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</si>
  <si>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</si>
  <si>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</si>
  <si>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</si>
  <si>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</si>
  <si>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</si>
  <si>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</si>
  <si>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</si>
  <si>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</si>
  <si>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</si>
  <si>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</si>
  <si>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</si>
  <si>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</si>
  <si>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</si>
  <si>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</si>
  <si>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</si>
  <si>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</si>
  <si>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</si>
  <si>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</si>
  <si>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</si>
  <si>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</si>
  <si>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</si>
  <si>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</si>
  <si>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</si>
  <si>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</si>
  <si>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</si>
  <si>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</si>
  <si>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</si>
  <si>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</si>
  <si>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</si>
  <si>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</si>
  <si>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</si>
  <si>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</si>
  <si>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</si>
  <si>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</si>
  <si>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</si>
  <si>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</si>
  <si>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</si>
  <si>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</si>
  <si>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</si>
  <si>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</si>
  <si>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</si>
  <si>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</si>
  <si>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</si>
  <si>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</si>
  <si>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</si>
  <si>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</si>
  <si>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</si>
  <si>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</si>
  <si>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</si>
  <si>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</si>
  <si>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</si>
  <si>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</si>
  <si>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</si>
  <si>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</si>
  <si>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</si>
  <si>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</si>
  <si>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</si>
  <si>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</si>
  <si>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</si>
  <si>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</si>
  <si>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</si>
  <si>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</si>
  <si>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</si>
  <si>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</si>
  <si>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</si>
  <si>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</si>
  <si>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</si>
  <si>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</si>
  <si>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</si>
  <si>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</si>
  <si>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</si>
  <si>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</si>
  <si>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</si>
  <si>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</si>
  <si>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</si>
  <si>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</si>
  <si>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</si>
  <si>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</si>
  <si>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</si>
  <si>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</si>
  <si>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</si>
  <si>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</si>
  <si>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</si>
  <si>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</si>
  <si>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</si>
  <si>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</si>
  <si>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</si>
  <si>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</si>
  <si>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</si>
  <si>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</si>
  <si>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</si>
  <si>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</si>
  <si>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</si>
  <si>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</si>
  <si>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</si>
  <si>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</si>
  <si>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</si>
  <si>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</si>
  <si>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</si>
  <si>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</si>
  <si>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</si>
  <si>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</si>
  <si>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</si>
  <si>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</si>
  <si>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</si>
  <si>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</si>
  <si>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</si>
  <si>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</si>
  <si>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</si>
  <si>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</si>
  <si>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</si>
  <si>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</si>
  <si>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</si>
  <si>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</si>
  <si>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</si>
  <si>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</si>
  <si>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</si>
  <si>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</si>
  <si>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</si>
  <si>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</si>
  <si>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</si>
  <si>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</si>
  <si>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</si>
  <si>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</si>
  <si>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</si>
  <si>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</si>
  <si>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</si>
  <si>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</si>
  <si>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</si>
  <si>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</si>
  <si>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</si>
  <si>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</si>
  <si>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</si>
  <si>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</si>
  <si>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</si>
  <si>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</si>
  <si>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</si>
  <si>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</si>
  <si>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</si>
  <si>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</si>
  <si>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</si>
  <si>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</si>
  <si>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</si>
  <si>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</si>
  <si>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</si>
  <si>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</si>
  <si>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</si>
  <si>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</si>
  <si>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</si>
  <si>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</si>
  <si>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</si>
  <si>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</si>
  <si>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</si>
  <si>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</si>
  <si>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</si>
  <si>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</si>
  <si>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</si>
  <si>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</si>
  <si>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</si>
  <si>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</si>
  <si>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</si>
  <si>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</si>
  <si>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</si>
  <si>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</si>
  <si>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</si>
  <si>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</si>
  <si>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</si>
  <si>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</si>
  <si>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</si>
  <si>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</si>
  <si>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</si>
  <si>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</si>
  <si>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</si>
  <si>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</si>
  <si>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</si>
  <si>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</si>
  <si>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</si>
  <si>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</si>
  <si>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</si>
  <si>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</si>
  <si>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</si>
  <si>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</si>
  <si>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</si>
  <si>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</si>
  <si>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</si>
  <si>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</si>
  <si>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</si>
  <si>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</si>
  <si>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</si>
  <si>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</si>
  <si>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</si>
  <si>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</si>
  <si>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</si>
  <si>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</si>
  <si>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</si>
  <si>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</si>
  <si>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</si>
  <si>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</si>
  <si>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</si>
  <si>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</si>
  <si>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</si>
  <si>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</si>
  <si>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</si>
  <si>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</si>
  <si>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</si>
  <si>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</si>
  <si>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</si>
  <si>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</si>
  <si>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</si>
  <si>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</si>
  <si>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</si>
  <si>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</si>
  <si>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</si>
  <si>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</si>
  <si>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</si>
  <si>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</si>
  <si>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</si>
  <si>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</si>
  <si>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</si>
  <si>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</si>
  <si>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</si>
  <si>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</si>
  <si>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</si>
  <si>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</si>
  <si>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</si>
  <si>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</si>
  <si>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</si>
  <si>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</si>
  <si>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</si>
  <si>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</si>
  <si>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</si>
  <si>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</si>
  <si>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</si>
  <si>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</si>
  <si>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</si>
  <si>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</si>
  <si>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</si>
  <si>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</si>
  <si>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</si>
  <si>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</si>
  <si>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</si>
  <si>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</si>
  <si>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</si>
  <si>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</si>
  <si>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</si>
  <si>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</si>
  <si>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</si>
  <si>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</si>
  <si>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</si>
  <si>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</si>
  <si>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</si>
  <si>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</si>
  <si>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</si>
  <si>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</si>
  <si>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</si>
  <si>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</si>
  <si>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</si>
  <si>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</si>
  <si>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</si>
  <si>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</si>
  <si>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</si>
  <si>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</si>
  <si>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</si>
  <si>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</si>
  <si>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</si>
  <si>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</si>
  <si>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</si>
  <si>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</si>
  <si>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</si>
  <si>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</si>
  <si>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</si>
  <si>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</si>
  <si>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</si>
  <si>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</si>
  <si>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</si>
  <si>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</si>
  <si>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</si>
  <si>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</si>
  <si>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</si>
  <si>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</si>
  <si>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</si>
  <si>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</si>
  <si>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</si>
  <si>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</si>
  <si>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</si>
  <si>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</si>
  <si>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</si>
  <si>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</si>
  <si>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</si>
  <si>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</si>
  <si>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</si>
  <si>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</si>
  <si>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</si>
  <si>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</si>
  <si>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</si>
  <si>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</si>
  <si>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</si>
  <si>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</si>
  <si>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</si>
  <si>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</si>
  <si>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</si>
  <si>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</si>
  <si>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</si>
  <si>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</si>
  <si>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</si>
  <si>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</si>
  <si>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</si>
  <si>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</si>
  <si>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</si>
  <si>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</si>
  <si>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</si>
  <si>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</si>
  <si>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</si>
  <si>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</si>
  <si>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</si>
  <si>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</si>
  <si>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</si>
  <si>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</si>
  <si>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</si>
  <si>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</si>
  <si>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</si>
  <si>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</si>
  <si>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</si>
  <si>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</si>
  <si>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</si>
  <si>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</si>
  <si>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</si>
  <si>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</si>
  <si>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</si>
  <si>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</si>
  <si>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</si>
  <si>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</si>
  <si>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</si>
  <si>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</si>
  <si>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</si>
  <si>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</si>
  <si>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</si>
  <si>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</si>
  <si>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</si>
  <si>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</si>
  <si>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</si>
  <si>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</si>
  <si>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</si>
  <si>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</si>
  <si>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</si>
  <si>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</si>
  <si>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</si>
  <si>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</si>
  <si>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</si>
  <si>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</si>
  <si>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</si>
  <si>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</si>
  <si>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</si>
  <si>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</si>
  <si>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</si>
  <si>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</si>
  <si>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</si>
  <si>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</si>
  <si>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</si>
  <si>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</si>
  <si>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</si>
  <si>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</si>
  <si>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</si>
  <si>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</si>
  <si>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</si>
  <si>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</si>
  <si>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</si>
  <si>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</si>
  <si>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</si>
  <si>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</si>
  <si>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</si>
  <si>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</si>
  <si>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</si>
  <si>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</si>
  <si>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</si>
  <si>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</si>
  <si>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</si>
  <si>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</si>
  <si>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</si>
  <si>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</si>
  <si>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</si>
  <si>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</si>
  <si>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</si>
  <si>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</si>
  <si>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</si>
  <si>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</si>
  <si>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</si>
  <si>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</si>
  <si>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</si>
  <si>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</si>
  <si>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</si>
  <si>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</si>
  <si>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</si>
  <si>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</si>
  <si>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</si>
  <si>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</si>
  <si>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</si>
  <si>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</si>
  <si>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</si>
  <si>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</si>
  <si>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</si>
  <si>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</si>
  <si>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</si>
  <si>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</si>
  <si>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</si>
  <si>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</si>
  <si>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</si>
  <si>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</si>
  <si>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</si>
  <si>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</si>
  <si>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</si>
  <si>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</si>
  <si>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</si>
  <si>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</si>
  <si>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</si>
  <si>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</si>
  <si>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</si>
  <si>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</si>
  <si>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</si>
  <si>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</si>
  <si>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</si>
  <si>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</si>
  <si>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</si>
  <si>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</si>
  <si>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</si>
  <si>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</si>
  <si>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</si>
  <si>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</si>
  <si>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</si>
  <si>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</si>
  <si>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</si>
  <si>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</si>
  <si>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</si>
  <si>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</si>
  <si>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</si>
  <si>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</si>
  <si>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</si>
  <si>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</si>
  <si>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</si>
  <si>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</si>
  <si>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</si>
  <si>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</si>
  <si>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</si>
  <si>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</si>
  <si>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</si>
  <si>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</si>
  <si>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</si>
  <si>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</si>
  <si>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</si>
  <si>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</si>
  <si>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</si>
  <si>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</si>
  <si>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</si>
  <si>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</si>
  <si>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</si>
  <si>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</si>
  <si>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</si>
  <si>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</si>
  <si>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</si>
  <si>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</si>
  <si>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</si>
  <si>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</si>
  <si>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</si>
  <si>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</si>
  <si>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</si>
  <si>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</si>
  <si>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</si>
  <si>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</si>
  <si>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</si>
  <si>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</si>
  <si>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</si>
  <si>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</si>
  <si>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</si>
  <si>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</si>
  <si>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</si>
  <si>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</si>
  <si>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</si>
  <si>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</si>
  <si>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</si>
  <si>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</si>
  <si>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</si>
  <si>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</si>
  <si>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</si>
  <si>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</si>
  <si>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</si>
  <si>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</si>
  <si>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</si>
  <si>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</si>
  <si>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</si>
  <si>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</si>
  <si>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</si>
  <si>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</si>
  <si>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</si>
  <si>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</si>
  <si>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</si>
  <si>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</si>
  <si>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</si>
  <si>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</si>
  <si>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</si>
  <si>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</si>
  <si>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</si>
  <si>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</si>
  <si>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</si>
  <si>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</si>
  <si>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</si>
  <si>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</si>
  <si>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</si>
  <si>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</si>
  <si>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</si>
  <si>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</si>
  <si>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</si>
  <si>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</si>
  <si>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</si>
  <si>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</si>
  <si>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</si>
  <si>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</si>
  <si>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</si>
  <si>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</si>
  <si>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</si>
  <si>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</si>
  <si>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</si>
  <si>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</si>
  <si>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</si>
  <si>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</si>
  <si>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</si>
  <si>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</si>
  <si>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</si>
  <si>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</si>
  <si>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</si>
  <si>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</si>
  <si>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</si>
  <si>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</si>
  <si>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</si>
  <si>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</si>
  <si>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</si>
  <si>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</si>
  <si>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</si>
  <si>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</si>
  <si>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</si>
  <si>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</si>
  <si>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</si>
  <si>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</si>
  <si>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</si>
  <si>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</si>
  <si>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</si>
  <si>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</si>
  <si>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</si>
  <si>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</si>
  <si>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</si>
  <si>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</si>
  <si>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</si>
  <si>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</si>
  <si>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</si>
  <si>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</si>
  <si>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</si>
  <si>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</si>
  <si>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</si>
  <si>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</si>
  <si>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</si>
  <si>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</si>
  <si>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</si>
  <si>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</si>
  <si>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</si>
  <si>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</si>
  <si>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</si>
  <si>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</si>
  <si>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</si>
  <si>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</si>
  <si>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</si>
  <si>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</si>
  <si>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</si>
  <si>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</si>
  <si>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</si>
  <si>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</si>
  <si>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</si>
  <si>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</si>
  <si>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</si>
  <si>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</si>
  <si>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</si>
  <si>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</si>
  <si>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</si>
  <si>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</si>
  <si>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</si>
  <si>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</si>
  <si>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</si>
  <si>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</si>
  <si>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</si>
  <si>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</si>
  <si>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</si>
  <si>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</si>
  <si>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</si>
  <si>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</si>
  <si>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</si>
  <si>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</si>
  <si>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</si>
  <si>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</si>
  <si>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</si>
  <si>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</si>
  <si>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</si>
  <si>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</si>
  <si>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</si>
  <si>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</si>
  <si>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</si>
  <si>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</si>
  <si>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</si>
  <si>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</si>
  <si>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</si>
  <si>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</si>
  <si>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</si>
  <si>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</si>
  <si>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</si>
  <si>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</si>
  <si>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</si>
  <si>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</si>
  <si>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</si>
  <si>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</si>
  <si>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</si>
  <si>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</si>
  <si>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</si>
  <si>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</si>
  <si>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</si>
  <si>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</si>
  <si>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</si>
  <si>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</si>
  <si>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</si>
  <si>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</si>
  <si>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</si>
  <si>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</si>
  <si>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</si>
  <si>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</si>
  <si>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</si>
  <si>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</si>
  <si>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</si>
  <si>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</si>
  <si>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</si>
  <si>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</si>
  <si>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</si>
  <si>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</si>
  <si>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</si>
  <si>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</si>
  <si>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</si>
  <si>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</si>
  <si>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</si>
  <si>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</si>
  <si>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</si>
  <si>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</si>
  <si>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</si>
  <si>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</si>
  <si>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</si>
  <si>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</si>
  <si>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</si>
  <si>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</si>
  <si>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</si>
  <si>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</si>
  <si>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</si>
  <si>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</si>
  <si>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</si>
  <si>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</si>
  <si>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</si>
  <si>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</si>
  <si>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</si>
  <si>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</si>
  <si>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</si>
  <si>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</si>
  <si>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</si>
  <si>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</si>
  <si>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</si>
  <si>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</si>
  <si>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</si>
  <si>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</si>
  <si>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</si>
  <si>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</si>
  <si>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</si>
  <si>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</si>
  <si>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</si>
  <si>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</si>
  <si>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</si>
  <si>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</si>
  <si>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</si>
  <si>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</si>
  <si>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</si>
  <si>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</si>
  <si>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</si>
  <si>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</si>
  <si>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</si>
  <si>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</si>
  <si>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</si>
  <si>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</si>
  <si>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</si>
  <si>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</si>
  <si>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</si>
  <si>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</si>
  <si>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</si>
  <si>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</si>
  <si>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</si>
  <si>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</si>
  <si>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</si>
  <si>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</si>
  <si>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</si>
  <si>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</si>
  <si>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</si>
  <si>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</si>
  <si>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</si>
  <si>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</si>
  <si>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</si>
  <si>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</si>
  <si>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</si>
  <si>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</si>
  <si>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</si>
  <si>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</si>
  <si>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</si>
  <si>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</si>
  <si>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</si>
  <si>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</si>
  <si>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</si>
  <si>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</si>
  <si>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</si>
  <si>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</si>
  <si>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</si>
  <si>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</si>
  <si>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</si>
  <si>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</si>
  <si>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</si>
  <si>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</si>
  <si>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</si>
  <si>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</si>
  <si>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</si>
  <si>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</si>
  <si>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</si>
  <si>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</si>
  <si>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</si>
  <si>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</si>
  <si>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</si>
  <si>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</si>
  <si>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</si>
  <si>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</si>
  <si>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</si>
  <si>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</si>
  <si>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</si>
  <si>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</si>
  <si>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</si>
  <si>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</si>
  <si>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</si>
  <si>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</si>
  <si>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</si>
  <si>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</si>
  <si>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</si>
  <si>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</si>
  <si>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</si>
  <si>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</si>
  <si>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</si>
  <si>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</si>
  <si>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</si>
  <si>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</si>
  <si>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</si>
  <si>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</si>
  <si>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</si>
  <si>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</si>
  <si>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</si>
  <si>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</si>
  <si>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</si>
  <si>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</si>
  <si>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</si>
  <si>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</si>
  <si>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</si>
  <si>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</si>
  <si>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</si>
  <si>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</si>
  <si>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</si>
  <si>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</si>
  <si>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</si>
  <si>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</si>
  <si>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</si>
  <si>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</si>
  <si>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</si>
  <si>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</si>
  <si>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</si>
  <si>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</si>
  <si>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</si>
  <si>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</si>
  <si>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</si>
  <si>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</si>
  <si>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</si>
  <si>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</si>
  <si>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</si>
  <si>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</si>
  <si>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</si>
  <si>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</si>
  <si>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</si>
  <si>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</si>
  <si>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</si>
  <si>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</si>
  <si>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</si>
  <si>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</si>
  <si>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</si>
  <si>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</si>
  <si>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</si>
  <si>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</si>
  <si>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</si>
  <si>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</si>
  <si>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</si>
  <si>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</si>
  <si>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</si>
  <si>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</si>
  <si>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</si>
  <si>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</si>
  <si>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</si>
  <si>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</si>
  <si>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</si>
  <si>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</si>
  <si>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</si>
  <si>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</si>
  <si>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</si>
  <si>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</si>
  <si>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</si>
  <si>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</si>
  <si>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</si>
  <si>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</si>
  <si>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</si>
  <si>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</si>
  <si>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</si>
  <si>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</si>
  <si>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</si>
  <si>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</si>
  <si>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</si>
  <si>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</si>
  <si>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</si>
  <si>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</si>
  <si>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</si>
  <si>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</si>
  <si>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</si>
  <si>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</si>
  <si>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</si>
  <si>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</si>
  <si>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</si>
  <si>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</si>
  <si>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</si>
  <si>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</si>
  <si>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</si>
  <si>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</si>
  <si>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</si>
  <si>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</si>
  <si>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</si>
  <si>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</si>
  <si>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</si>
  <si>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</si>
  <si>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</si>
  <si>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</si>
  <si>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</si>
  <si>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</si>
  <si>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</si>
  <si>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</si>
  <si>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</si>
  <si>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</si>
  <si>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</si>
  <si>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</si>
  <si>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</si>
  <si>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</si>
  <si>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</si>
  <si>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</si>
  <si>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</si>
  <si>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</si>
  <si>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</si>
  <si>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</si>
  <si>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</si>
  <si>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</si>
  <si>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</si>
  <si>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</si>
  <si>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</si>
  <si>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</si>
  <si>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</si>
  <si>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</si>
  <si>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</si>
  <si>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</si>
  <si>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</si>
  <si>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</si>
  <si>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</si>
  <si>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</si>
  <si>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</si>
  <si>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</si>
  <si>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</si>
  <si>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</si>
  <si>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</si>
  <si>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</si>
  <si>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</si>
  <si>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</si>
  <si>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</si>
  <si>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</si>
  <si>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</si>
  <si>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</si>
  <si>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</si>
  <si>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</si>
  <si>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</si>
  <si>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</si>
  <si>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</si>
  <si>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</si>
  <si>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</si>
  <si>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</si>
  <si>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</si>
  <si>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</si>
  <si>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</si>
  <si>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</si>
  <si>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</si>
  <si>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</si>
  <si>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</si>
  <si>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</si>
  <si>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</si>
  <si>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</si>
  <si>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</si>
  <si>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</si>
  <si>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</si>
  <si>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</si>
  <si>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</si>
  <si>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</si>
  <si>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</si>
  <si>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</si>
  <si>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</si>
  <si>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</si>
  <si>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</si>
  <si>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</si>
  <si>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</si>
  <si>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</si>
  <si>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</si>
  <si>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</si>
  <si>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</si>
  <si>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</si>
  <si>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</si>
  <si>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</si>
  <si>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</si>
  <si>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</si>
  <si>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</si>
  <si>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</si>
  <si>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</si>
  <si>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</si>
  <si>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</si>
  <si>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</si>
  <si>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</si>
  <si>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</si>
  <si>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</si>
  <si>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</si>
  <si>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</si>
  <si>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</si>
  <si>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</si>
  <si>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</si>
  <si>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</si>
  <si>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</si>
  <si>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</si>
  <si>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</si>
  <si>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</si>
  <si>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</si>
  <si>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</si>
  <si>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</si>
  <si>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</si>
  <si>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</si>
  <si>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</si>
  <si>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</si>
  <si>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</si>
  <si>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</si>
  <si>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</si>
  <si>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</si>
  <si>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</si>
  <si>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</si>
  <si>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</si>
  <si>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</si>
  <si>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</si>
  <si>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</si>
  <si>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</si>
  <si>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</si>
  <si>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</si>
  <si>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</si>
  <si>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</si>
  <si>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</si>
  <si>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</si>
  <si>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</si>
  <si>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</si>
  <si>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</si>
  <si>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</si>
  <si>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</si>
  <si>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</si>
  <si>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</si>
  <si>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</si>
  <si>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</si>
  <si>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</si>
  <si>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</si>
  <si>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</si>
  <si>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</si>
  <si>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</si>
  <si>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</si>
  <si>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</si>
  <si>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</si>
  <si>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</si>
  <si>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</si>
  <si>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</si>
  <si>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</si>
  <si>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</si>
  <si>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</si>
  <si>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</si>
  <si>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</si>
  <si>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</si>
  <si>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</si>
  <si>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</si>
  <si>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</si>
  <si>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</si>
  <si>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</si>
  <si>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</si>
  <si>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</si>
  <si>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</si>
  <si>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</si>
  <si>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</si>
  <si>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</si>
  <si>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</si>
  <si>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</si>
  <si>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</si>
  <si>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</si>
  <si>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</si>
  <si>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</si>
  <si>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</si>
  <si>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</si>
  <si>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</si>
  <si>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</si>
  <si>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</si>
  <si>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</si>
  <si>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</si>
  <si>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</si>
  <si>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</si>
  <si>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</si>
  <si>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</si>
  <si>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</si>
  <si>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</si>
  <si>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</si>
  <si>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</si>
  <si>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</si>
  <si>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</si>
  <si>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</si>
  <si>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</si>
  <si>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</si>
  <si>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</si>
  <si>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</si>
  <si>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</si>
  <si>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</si>
  <si>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</si>
  <si>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</si>
  <si>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</si>
  <si>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</si>
  <si>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</si>
  <si>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</si>
  <si>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</si>
  <si>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</si>
  <si>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</si>
  <si>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</si>
  <si>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</si>
  <si>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</si>
  <si>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</si>
  <si>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</si>
  <si>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</si>
  <si>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</si>
  <si>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</si>
  <si>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</si>
  <si>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</si>
  <si>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</si>
  <si>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</si>
  <si>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</si>
  <si>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</si>
  <si>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</si>
  <si>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</si>
  <si>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</si>
  <si>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</si>
  <si>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</si>
  <si>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</si>
  <si>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</si>
  <si>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</si>
  <si>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</si>
  <si>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</si>
  <si>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</si>
  <si>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</si>
  <si>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</si>
  <si>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</si>
  <si>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</si>
  <si>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</si>
  <si>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</si>
  <si>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</si>
  <si>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</si>
  <si>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</si>
  <si>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</si>
  <si>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</si>
  <si>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</si>
  <si>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</si>
  <si>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</si>
  <si>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</si>
  <si>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</si>
  <si>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</si>
  <si>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</si>
  <si>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</si>
  <si>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</si>
  <si>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</si>
  <si>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</si>
  <si>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</si>
  <si>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</si>
  <si>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</si>
  <si>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</si>
  <si>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</si>
  <si>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</si>
  <si>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</si>
  <si>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</si>
  <si>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</si>
  <si>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</si>
  <si>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</si>
  <si>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</si>
  <si>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</si>
  <si>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</si>
  <si>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</si>
  <si>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</si>
  <si>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</si>
  <si>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</si>
  <si>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</si>
  <si>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</si>
  <si>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</si>
  <si>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</si>
  <si>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</si>
  <si>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</si>
  <si>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</si>
  <si>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</si>
  <si>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</si>
  <si>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</si>
  <si>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</si>
  <si>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</si>
  <si>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</si>
  <si>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</si>
  <si>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</si>
  <si>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</si>
  <si>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</si>
  <si>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</si>
  <si>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</si>
  <si>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</si>
  <si>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</si>
  <si>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</si>
  <si>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</si>
  <si>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</si>
  <si>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</si>
  <si>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</si>
  <si>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</si>
  <si>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</si>
  <si>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</si>
  <si>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</si>
  <si>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</si>
  <si>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</si>
  <si>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</si>
  <si>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</si>
  <si>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</si>
  <si>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</si>
  <si>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</si>
  <si>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</si>
  <si>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</si>
  <si>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</si>
  <si>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</si>
  <si>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</si>
  <si>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</si>
  <si>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</si>
  <si>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</si>
  <si>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</si>
  <si>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</si>
  <si>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</si>
  <si>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</si>
  <si>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</si>
  <si>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</si>
  <si>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</si>
  <si>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</si>
  <si>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</si>
  <si>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</si>
  <si>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</si>
  <si>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</si>
  <si>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</si>
  <si>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</si>
  <si>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</si>
  <si>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</si>
  <si>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</si>
  <si>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</si>
  <si>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</si>
  <si>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</si>
  <si>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</si>
  <si>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</si>
  <si>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</si>
  <si>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</si>
  <si>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</si>
  <si>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</si>
  <si>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</si>
  <si>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</si>
  <si>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</si>
  <si>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</si>
  <si>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</si>
  <si>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</si>
  <si>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</si>
  <si>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</si>
  <si>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</si>
  <si>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</si>
  <si>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</si>
  <si>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</si>
  <si>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</si>
  <si>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</si>
  <si>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</si>
  <si>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</si>
  <si>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</si>
  <si>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</si>
  <si>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</si>
  <si>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</si>
  <si>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</si>
  <si>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</si>
  <si>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</si>
  <si>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</si>
  <si>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</si>
  <si>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</si>
  <si>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</si>
  <si>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</si>
  <si>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</si>
  <si>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</si>
  <si>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</si>
  <si>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</si>
  <si>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</si>
  <si>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</si>
  <si>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</si>
  <si>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</si>
  <si>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</si>
  <si>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</si>
  <si>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</si>
  <si>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</si>
  <si>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</si>
  <si>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</si>
  <si>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</si>
  <si>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</si>
  <si>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</si>
  <si>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</si>
  <si>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</si>
  <si>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</si>
  <si>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</si>
  <si>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</si>
  <si>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</si>
  <si>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</si>
  <si>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</si>
  <si>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</si>
  <si>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</si>
  <si>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</si>
  <si>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</si>
  <si>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</si>
  <si>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</si>
  <si>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</si>
  <si>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</si>
  <si>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</si>
  <si>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</si>
  <si>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</si>
  <si>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</si>
  <si>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</si>
  <si>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</si>
  <si>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</si>
  <si>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</si>
  <si>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</si>
  <si>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</si>
  <si>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</si>
  <si>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</si>
  <si>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</si>
  <si>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</si>
  <si>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</si>
  <si>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</si>
  <si>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</si>
  <si>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</si>
  <si>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</si>
  <si>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</si>
  <si>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</si>
  <si>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</si>
  <si>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</si>
  <si>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</si>
  <si>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</si>
  <si>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</si>
  <si>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</si>
  <si>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</si>
  <si>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</si>
  <si>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</si>
  <si>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</si>
  <si>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</si>
  <si>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</si>
  <si>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</si>
  <si>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</si>
  <si>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</si>
  <si>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</si>
  <si>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</si>
  <si>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</si>
  <si>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</si>
  <si>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</si>
  <si>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</si>
  <si>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</si>
  <si>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</si>
  <si>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</si>
  <si>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</si>
  <si>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</si>
  <si>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</si>
  <si>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</si>
  <si>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</si>
  <si>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</si>
  <si>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</si>
  <si>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</si>
  <si>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</si>
  <si>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</si>
  <si>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</si>
  <si>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</si>
  <si>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</si>
  <si>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</si>
  <si>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</si>
  <si>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</si>
  <si>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</si>
  <si>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</si>
  <si>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</si>
  <si>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</si>
  <si>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</si>
  <si>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</si>
  <si>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</si>
  <si>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</si>
  <si>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</si>
  <si>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</si>
  <si>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</si>
  <si>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</si>
  <si>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</si>
  <si>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</si>
  <si>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</si>
  <si>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</si>
  <si>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</si>
  <si>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</si>
  <si>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</si>
  <si>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</si>
  <si>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</si>
  <si>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</si>
  <si>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</si>
  <si>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</si>
  <si>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</si>
  <si>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</si>
  <si>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</si>
  <si>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</si>
  <si>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</si>
  <si>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</si>
  <si>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</si>
  <si>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</si>
  <si>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</si>
  <si>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</si>
  <si>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</si>
  <si>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</si>
  <si>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</si>
  <si>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</si>
  <si>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</si>
  <si>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</si>
  <si>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</si>
  <si>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</si>
  <si>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</si>
  <si>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</si>
  <si>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</si>
  <si>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</si>
  <si>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</si>
  <si>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</si>
  <si>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</si>
  <si>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</si>
  <si>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</si>
  <si>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</si>
  <si>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</si>
  <si>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</si>
  <si>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</si>
  <si>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</si>
  <si>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</si>
  <si>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</si>
  <si>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</si>
  <si>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</si>
  <si>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</si>
  <si>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</si>
  <si>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</si>
  <si>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</si>
  <si>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</si>
  <si>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</si>
  <si>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</si>
  <si>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</si>
  <si>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</si>
  <si>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</si>
  <si>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</si>
  <si>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</si>
  <si>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</si>
  <si>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</si>
  <si>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</si>
  <si>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</si>
  <si>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</si>
  <si>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</si>
  <si>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</si>
  <si>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</si>
  <si>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</si>
  <si>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</si>
  <si>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</si>
  <si>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</si>
  <si>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</si>
  <si>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</si>
  <si>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</si>
  <si>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</si>
  <si>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</si>
  <si>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</si>
  <si>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</si>
  <si>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</si>
  <si>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</si>
  <si>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</si>
  <si>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</si>
  <si>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</si>
  <si>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</si>
  <si>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</si>
  <si>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</si>
  <si>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</si>
  <si>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</si>
  <si>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</si>
  <si>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</si>
  <si>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</si>
  <si>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</si>
  <si>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</si>
  <si>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</si>
  <si>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</si>
  <si>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</si>
  <si>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</si>
  <si>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</si>
  <si>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</si>
  <si>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</si>
  <si>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</si>
  <si>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</si>
  <si>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</si>
  <si>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</si>
  <si>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</si>
  <si>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</si>
  <si>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</si>
  <si>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</si>
  <si>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</si>
  <si>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</si>
  <si>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</si>
  <si>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</si>
  <si>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</si>
  <si>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</si>
  <si>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</si>
  <si>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</si>
  <si>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</si>
  <si>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</si>
  <si>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</si>
  <si>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</si>
  <si>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</si>
  <si>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</si>
  <si>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</si>
  <si>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</si>
  <si>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</si>
  <si>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</si>
  <si>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</si>
  <si>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</si>
  <si>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</si>
  <si>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</si>
  <si>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</si>
  <si>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</si>
  <si>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</si>
  <si>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</si>
  <si>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</si>
  <si>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</si>
  <si>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</si>
  <si>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</si>
  <si>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</si>
  <si>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</si>
  <si>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</si>
  <si>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</si>
  <si>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</si>
  <si>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</si>
  <si>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</si>
  <si>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</si>
  <si>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</si>
  <si>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</si>
  <si>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</si>
  <si>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</si>
  <si>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</si>
  <si>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</si>
  <si>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</si>
  <si>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</si>
  <si>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</si>
  <si>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</si>
  <si>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</si>
  <si>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</si>
  <si>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</si>
  <si>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</si>
  <si>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</si>
  <si>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</si>
  <si>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</si>
  <si>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</si>
  <si>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</si>
  <si>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</si>
  <si>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</si>
  <si>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</si>
  <si>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</si>
  <si>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</si>
  <si>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</si>
  <si>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</si>
  <si>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</si>
  <si>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</si>
  <si>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</si>
  <si>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</si>
  <si>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</si>
  <si>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</si>
  <si>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</si>
  <si>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</si>
  <si>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</si>
  <si>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</si>
  <si>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</si>
  <si>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</si>
  <si>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</si>
  <si>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</si>
  <si>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</si>
  <si>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</si>
  <si>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</si>
  <si>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</si>
  <si>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</si>
  <si>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</si>
  <si>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</si>
  <si>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</si>
  <si>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</si>
  <si>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</si>
  <si>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</si>
  <si>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</si>
  <si>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</si>
  <si>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</si>
  <si>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</si>
  <si>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</si>
  <si>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</si>
  <si>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</si>
  <si>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</si>
  <si>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</si>
  <si>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</si>
  <si>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</si>
  <si>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</si>
  <si>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</si>
  <si>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</si>
  <si>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</si>
  <si>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</si>
  <si>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</si>
  <si>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</si>
  <si>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</si>
  <si>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</si>
  <si>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</si>
  <si>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</si>
  <si>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</si>
  <si>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</si>
  <si>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</si>
  <si>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</si>
  <si>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</si>
  <si>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</si>
  <si>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</si>
  <si>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</si>
  <si>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</si>
  <si>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</si>
  <si>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</si>
  <si>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</si>
  <si>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</si>
  <si>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</si>
  <si>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</si>
  <si>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</si>
  <si>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</si>
  <si>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</si>
  <si>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</si>
  <si>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</si>
  <si>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</si>
  <si>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</si>
  <si>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</si>
  <si>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</si>
  <si>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</si>
  <si>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</si>
  <si>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</si>
  <si>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</si>
  <si>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</si>
  <si>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</si>
  <si>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</si>
  <si>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</si>
  <si>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</si>
  <si>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</si>
  <si>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</si>
  <si>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</si>
  <si>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</si>
  <si>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</si>
  <si>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</si>
  <si>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</si>
  <si>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</si>
  <si>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</si>
  <si>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</si>
  <si>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</si>
  <si>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</si>
  <si>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</si>
  <si>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</si>
  <si>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</si>
  <si>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</si>
  <si>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</si>
  <si>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</si>
  <si>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</si>
  <si>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</si>
  <si>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</si>
  <si>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</si>
  <si>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</si>
  <si>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</si>
  <si>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</si>
  <si>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</si>
  <si>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</si>
  <si>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</si>
  <si>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</si>
  <si>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</si>
  <si>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</si>
  <si>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</si>
  <si>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</si>
  <si>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</si>
  <si>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</si>
  <si>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</si>
  <si>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</si>
  <si>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</si>
  <si>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</si>
  <si>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</si>
  <si>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</si>
  <si>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</si>
  <si>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</si>
  <si>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</si>
  <si>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</si>
  <si>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</si>
  <si>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</si>
  <si>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</si>
  <si>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</si>
  <si>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</si>
  <si>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</si>
  <si>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</si>
  <si>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</si>
  <si>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</si>
  <si>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</si>
  <si>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</si>
  <si>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</si>
  <si>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</si>
  <si>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</si>
  <si>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</si>
  <si>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</si>
  <si>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</si>
  <si>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</si>
  <si>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</si>
  <si>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</si>
  <si>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</si>
  <si>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</si>
  <si>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</si>
  <si>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</si>
  <si>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</si>
  <si>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</si>
  <si>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</si>
  <si>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</si>
  <si>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</si>
  <si>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</si>
  <si>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</si>
  <si>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</si>
  <si>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</si>
  <si>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</si>
  <si>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</si>
  <si>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</si>
  <si>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</si>
  <si>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</si>
  <si>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</si>
  <si>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</si>
  <si>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</si>
  <si>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</si>
  <si>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</si>
  <si>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</si>
  <si>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</si>
  <si>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</si>
  <si>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</si>
  <si>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</si>
  <si>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</si>
  <si>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</si>
  <si>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</si>
  <si>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</si>
  <si>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</si>
  <si>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</si>
  <si>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</si>
  <si>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</si>
  <si>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</si>
  <si>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</si>
  <si>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</si>
  <si>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</si>
  <si>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</si>
  <si>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</si>
  <si>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</si>
  <si>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</si>
  <si>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</si>
  <si>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</si>
  <si>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</si>
  <si>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</si>
  <si>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</si>
  <si>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</si>
  <si>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</si>
  <si>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</si>
  <si>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</si>
  <si>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</si>
  <si>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</si>
  <si>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</si>
  <si>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</si>
  <si>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</si>
  <si>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</si>
  <si>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</si>
  <si>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</si>
  <si>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</si>
  <si>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</si>
  <si>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</si>
  <si>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</si>
  <si>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</si>
  <si>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</si>
  <si>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</si>
  <si>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</si>
  <si>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</si>
  <si>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</si>
  <si>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</si>
  <si>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</si>
  <si>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</si>
  <si>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</si>
  <si>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</si>
  <si>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</si>
  <si>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</si>
  <si>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</si>
  <si>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</si>
  <si>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</si>
  <si>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</si>
  <si>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</si>
  <si>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</si>
  <si>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</si>
  <si>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</si>
  <si>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</si>
  <si>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</si>
  <si>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</si>
  <si>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</si>
  <si>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</si>
  <si>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</si>
  <si>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</si>
  <si>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</si>
  <si>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</si>
  <si>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</si>
  <si>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</si>
  <si>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</si>
  <si>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</si>
  <si>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</si>
  <si>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</si>
  <si>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</si>
  <si>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</si>
  <si>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</si>
  <si>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</si>
  <si>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</si>
  <si>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</si>
  <si>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</si>
  <si>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</si>
  <si>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</si>
  <si>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</si>
  <si>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</si>
  <si>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</si>
  <si>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</si>
  <si>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</si>
  <si>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</si>
  <si>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</si>
  <si>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</si>
  <si>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</si>
  <si>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</si>
  <si>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</si>
  <si>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</si>
  <si>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</si>
  <si>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</si>
  <si>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</si>
  <si>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</si>
  <si>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</si>
  <si>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</si>
  <si>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</si>
  <si>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</si>
  <si>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</si>
  <si>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</si>
  <si>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</si>
  <si>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</si>
  <si>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</si>
  <si>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</si>
  <si>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</si>
  <si>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</si>
  <si>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</si>
  <si>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</si>
  <si>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</si>
  <si>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</si>
  <si>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</si>
  <si>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</si>
  <si>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</si>
  <si>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</si>
  <si>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</si>
  <si>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</si>
  <si>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</si>
  <si>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</si>
  <si>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</si>
  <si>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</si>
  <si>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</si>
  <si>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</si>
  <si>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</si>
  <si>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</si>
  <si>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</si>
  <si>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</si>
  <si>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</si>
  <si>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</si>
  <si>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</si>
  <si>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</si>
  <si>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</si>
  <si>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</si>
  <si>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</si>
  <si>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</si>
  <si>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</si>
  <si>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</si>
  <si>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</si>
  <si>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</si>
  <si>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</si>
  <si>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</si>
  <si>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</si>
  <si>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</si>
  <si>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</si>
  <si>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</si>
  <si>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</si>
  <si>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</si>
  <si>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</si>
  <si>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</si>
  <si>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</si>
  <si>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</si>
  <si>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</si>
  <si>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</si>
  <si>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</si>
  <si>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</si>
  <si>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</si>
  <si>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</si>
  <si>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</si>
  <si>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</si>
  <si>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</si>
  <si>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</si>
  <si>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</si>
  <si>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</si>
  <si>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</si>
  <si>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</si>
  <si>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</si>
  <si>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</si>
  <si>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</si>
  <si>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</si>
  <si>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</si>
  <si>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</si>
  <si>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</si>
  <si>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</si>
  <si>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</si>
  <si>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</si>
  <si>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</si>
  <si>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</si>
  <si>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</si>
  <si>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</si>
  <si>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</si>
  <si>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</si>
  <si>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</si>
  <si>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</si>
  <si>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</si>
  <si>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</si>
  <si>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</si>
  <si>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</si>
  <si>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</si>
  <si>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</si>
  <si>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</si>
  <si>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</si>
  <si>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</si>
  <si>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</si>
  <si>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</si>
  <si>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</si>
  <si>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</si>
  <si>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</si>
  <si>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</si>
  <si>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</si>
  <si>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</si>
  <si>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</si>
  <si>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</si>
  <si>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</si>
  <si>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</si>
  <si>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</si>
  <si>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</si>
  <si>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</si>
  <si>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</si>
  <si>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</si>
  <si>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</si>
  <si>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</si>
  <si>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</si>
  <si>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</si>
  <si>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</si>
  <si>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</si>
  <si>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</si>
  <si>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</si>
  <si>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</si>
  <si>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</si>
  <si>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</si>
  <si>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</si>
  <si>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</si>
  <si>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</si>
  <si>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</si>
  <si>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</si>
  <si>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</si>
  <si>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</si>
  <si>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</si>
  <si>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</si>
  <si>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</si>
  <si>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</si>
  <si>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</si>
  <si>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</si>
  <si>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</si>
  <si>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</si>
  <si>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</si>
  <si>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</si>
  <si>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</si>
  <si>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</si>
  <si>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</si>
  <si>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</si>
  <si>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</si>
  <si>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</si>
  <si>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</si>
  <si>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</si>
  <si>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</si>
  <si>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</si>
  <si>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</si>
  <si>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</si>
  <si>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</si>
  <si>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</si>
  <si>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</si>
  <si>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</si>
  <si>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</si>
  <si>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</si>
  <si>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</si>
  <si>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</si>
  <si>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</si>
  <si>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</si>
  <si>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</si>
  <si>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</si>
  <si>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</si>
  <si>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</si>
  <si>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</si>
  <si>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</si>
  <si>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</si>
  <si>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</si>
  <si>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</si>
  <si>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</si>
  <si>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</si>
  <si>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</si>
  <si>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</si>
  <si>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</si>
  <si>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</si>
  <si>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</si>
  <si>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</si>
  <si>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</si>
  <si>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</si>
  <si>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</si>
  <si>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</si>
  <si>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</si>
  <si>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</si>
  <si>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</si>
  <si>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</si>
  <si>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</si>
  <si>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</si>
  <si>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</si>
  <si>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</si>
  <si>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</si>
  <si>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</si>
  <si>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</si>
  <si>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</si>
  <si>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</si>
  <si>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</si>
  <si>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</si>
  <si>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</si>
  <si>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</si>
  <si>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</si>
  <si>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</si>
  <si>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</si>
  <si>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</si>
  <si>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</si>
  <si>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</si>
  <si>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</si>
  <si>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</si>
  <si>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</si>
  <si>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</si>
  <si>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</si>
  <si>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</si>
  <si>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</si>
  <si>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</si>
  <si>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</si>
  <si>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</si>
  <si>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</si>
  <si>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</si>
  <si>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</si>
  <si>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</si>
  <si>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</si>
  <si>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</si>
  <si>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</si>
  <si>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</si>
  <si>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</si>
  <si>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</si>
  <si>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</si>
  <si>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</si>
  <si>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</si>
  <si>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</si>
  <si>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</si>
  <si>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</si>
  <si>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</si>
  <si>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</si>
  <si>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</si>
  <si>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</si>
  <si>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</si>
  <si>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</si>
  <si>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</si>
  <si>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</si>
  <si>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</si>
  <si>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</si>
  <si>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</si>
  <si>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</si>
  <si>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</si>
  <si>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</si>
  <si>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</si>
  <si>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</si>
  <si>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</si>
  <si>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</si>
  <si>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</si>
  <si>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</si>
  <si>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</si>
  <si>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</si>
  <si>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</si>
  <si>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</si>
  <si>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</si>
  <si>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</si>
  <si>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</si>
  <si>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</si>
  <si>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</si>
  <si>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</si>
  <si>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</si>
  <si>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</si>
  <si>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</si>
  <si>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</si>
  <si>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</si>
  <si>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</si>
  <si>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</si>
  <si>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</si>
  <si>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</si>
  <si>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</si>
  <si>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</si>
  <si>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</si>
  <si>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</si>
  <si>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</si>
  <si>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</si>
  <si>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</si>
  <si>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</si>
  <si>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</si>
  <si>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</si>
  <si>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</si>
  <si>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</si>
  <si>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</si>
  <si>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</si>
  <si>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</si>
  <si>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</si>
  <si>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</si>
  <si>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</si>
  <si>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</si>
  <si>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</si>
  <si>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</si>
  <si>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</si>
  <si>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</si>
  <si>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</si>
  <si>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</si>
  <si>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</si>
  <si>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</si>
  <si>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</si>
  <si>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</si>
  <si>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</si>
  <si>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</si>
  <si>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</si>
  <si>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</si>
  <si>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</si>
  <si>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</si>
  <si>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</si>
  <si>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</si>
  <si>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</si>
  <si>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</si>
  <si>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</si>
  <si>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</si>
  <si>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</si>
  <si>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</si>
  <si>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</si>
  <si>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</si>
  <si>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</si>
  <si>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</si>
  <si>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</si>
  <si>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</si>
  <si>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</si>
  <si>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</si>
  <si>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</si>
  <si>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</si>
  <si>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</si>
  <si>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</si>
  <si>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</si>
  <si>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</si>
  <si>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</si>
  <si>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</si>
  <si>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</si>
  <si>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</si>
  <si>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</si>
  <si>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</si>
  <si>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</si>
  <si>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</si>
  <si>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</si>
  <si>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</si>
  <si>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</si>
  <si>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</si>
  <si>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</si>
  <si>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</si>
  <si>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</si>
  <si>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</si>
  <si>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</si>
  <si>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</si>
  <si>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</si>
  <si>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</si>
  <si>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</si>
  <si>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</si>
  <si>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</si>
  <si>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</si>
  <si>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</si>
  <si>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</si>
  <si>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</si>
  <si>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</si>
  <si>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</si>
  <si>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</si>
  <si>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</si>
  <si>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</si>
  <si>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</si>
  <si>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</si>
  <si>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</si>
  <si>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</si>
  <si>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</si>
  <si>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</si>
  <si>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</si>
  <si>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</si>
  <si>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</si>
  <si>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</si>
  <si>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</si>
  <si>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</si>
  <si>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</si>
  <si>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</si>
  <si>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</si>
  <si>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</si>
  <si>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</si>
  <si>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</si>
  <si>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</si>
  <si>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</si>
  <si>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</si>
  <si>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</si>
  <si>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</si>
  <si>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</si>
  <si>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</si>
  <si>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</si>
  <si>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</si>
  <si>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</si>
  <si>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</si>
  <si>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</si>
  <si>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</si>
  <si>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</si>
  <si>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</si>
  <si>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</si>
  <si>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</si>
  <si>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</si>
  <si>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</si>
  <si>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</si>
  <si>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</si>
  <si>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</si>
  <si>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</si>
  <si>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</si>
  <si>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</si>
  <si>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</si>
  <si>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</si>
  <si>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</si>
  <si>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</si>
  <si>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</si>
  <si>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</si>
  <si>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</si>
  <si>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</si>
  <si>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</si>
  <si>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</si>
  <si>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</si>
  <si>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</si>
  <si>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</si>
  <si>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</si>
  <si>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</si>
  <si>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</si>
  <si>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</si>
  <si>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</si>
  <si>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</si>
  <si>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</si>
  <si>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</si>
  <si>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</si>
  <si>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</si>
  <si>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</si>
  <si>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</si>
  <si>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</si>
  <si>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</si>
  <si>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</si>
  <si>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</si>
  <si>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</si>
  <si>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</si>
  <si>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</si>
  <si>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</si>
  <si>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</si>
  <si>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</si>
  <si>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</si>
  <si>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</si>
  <si>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</si>
  <si>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</si>
  <si>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</si>
  <si>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</si>
  <si>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</si>
  <si>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</si>
  <si>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</si>
  <si>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</si>
  <si>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</si>
  <si>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</si>
  <si>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</si>
  <si>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</si>
  <si>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</si>
  <si>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</si>
  <si>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</si>
  <si>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</si>
  <si>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</si>
  <si>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</si>
  <si>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</si>
  <si>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</si>
  <si>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</si>
  <si>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</si>
  <si>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</si>
  <si>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</si>
  <si>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</si>
  <si>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</si>
  <si>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</si>
  <si>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</si>
  <si>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</si>
  <si>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</si>
  <si>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</si>
  <si>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</si>
  <si>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</si>
  <si>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</si>
  <si>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</si>
  <si>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</si>
  <si>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</si>
  <si>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</si>
  <si>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</si>
  <si>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</si>
  <si>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</si>
  <si>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</si>
  <si>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</si>
  <si>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</si>
  <si>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</si>
  <si>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</si>
  <si>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</si>
  <si>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</si>
  <si>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</si>
  <si>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</si>
  <si>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</si>
  <si>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</si>
  <si>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</si>
  <si>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</si>
  <si>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</si>
  <si>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</si>
  <si>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</si>
  <si>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</si>
  <si>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</si>
  <si>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</si>
  <si>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</si>
  <si>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</si>
  <si>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</si>
  <si>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</si>
  <si>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</si>
  <si>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</si>
  <si>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</si>
  <si>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</si>
  <si>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</si>
  <si>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</si>
  <si>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</si>
  <si>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</si>
  <si>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</si>
  <si>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</si>
  <si>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</si>
  <si>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</si>
  <si>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</si>
  <si>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</si>
  <si>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</si>
  <si>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</si>
  <si>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</si>
  <si>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</si>
  <si>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</si>
  <si>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</si>
  <si>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</si>
  <si>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</si>
  <si>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</si>
  <si>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</si>
  <si>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</si>
  <si>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</si>
  <si>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</si>
  <si>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</si>
  <si>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</si>
  <si>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</si>
  <si>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</si>
  <si>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</si>
  <si>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</si>
  <si>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</si>
  <si>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</si>
  <si>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</si>
  <si>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</si>
  <si>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</si>
  <si>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</si>
  <si>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</si>
  <si>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</si>
  <si>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</si>
  <si>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</si>
  <si>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</si>
  <si>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</si>
  <si>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</si>
  <si>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</si>
  <si>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</si>
  <si>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</si>
  <si>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</si>
  <si>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</si>
  <si>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</si>
  <si>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</si>
  <si>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</si>
  <si>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</si>
  <si>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</si>
  <si>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</si>
  <si>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</si>
  <si>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</si>
  <si>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</si>
  <si>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</si>
  <si>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</si>
  <si>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</si>
  <si>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</si>
  <si>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</si>
  <si>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</si>
  <si>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</si>
  <si>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</si>
  <si>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</si>
  <si>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</si>
  <si>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</si>
  <si>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</si>
  <si>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</si>
  <si>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</si>
  <si>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</si>
  <si>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</si>
  <si>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</si>
  <si>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</si>
  <si>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</si>
  <si>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</si>
  <si>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</si>
  <si>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</si>
  <si>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</si>
  <si>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</si>
  <si>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</si>
  <si>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</si>
  <si>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</si>
  <si>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</si>
  <si>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</si>
  <si>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</si>
  <si>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</si>
  <si>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</si>
  <si>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</si>
  <si>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</si>
  <si>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</si>
  <si>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</si>
  <si>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</si>
  <si>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</si>
  <si>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</si>
  <si>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</si>
  <si>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</si>
  <si>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</si>
  <si>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</si>
  <si>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</si>
  <si>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</si>
  <si>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</si>
  <si>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</si>
  <si>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</si>
  <si>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</si>
  <si>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</si>
  <si>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</si>
  <si>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</si>
  <si>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</si>
  <si>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</si>
  <si>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</si>
  <si>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</si>
  <si>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</si>
  <si>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</si>
  <si>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</si>
  <si>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</si>
  <si>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</si>
  <si>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</si>
  <si>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</si>
  <si>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</si>
  <si>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</si>
  <si>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</si>
  <si>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</si>
  <si>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</si>
  <si>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</si>
  <si>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</si>
  <si>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</si>
  <si>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</si>
  <si>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</si>
  <si>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</si>
  <si>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</si>
  <si>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</si>
  <si>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</si>
  <si>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</si>
  <si>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</si>
  <si>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</si>
  <si>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</si>
  <si>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</si>
  <si>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</si>
  <si>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</si>
  <si>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</si>
  <si>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</si>
  <si>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</si>
  <si>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</si>
  <si>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</si>
  <si>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</si>
  <si>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</si>
  <si>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</si>
  <si>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</si>
  <si>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</si>
  <si>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</si>
  <si>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</si>
  <si>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</si>
  <si>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</si>
  <si>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</si>
  <si>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</si>
  <si>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</si>
  <si>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</si>
  <si>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</si>
  <si>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</si>
  <si>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</si>
  <si>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</si>
  <si>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</si>
  <si>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</si>
  <si>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</si>
  <si>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</si>
  <si>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</si>
  <si>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</si>
  <si>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</si>
  <si>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</si>
  <si>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</si>
  <si>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</si>
  <si>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</si>
  <si>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</si>
  <si>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</si>
  <si>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</si>
  <si>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</si>
  <si>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</si>
  <si>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</si>
  <si>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</si>
  <si>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</si>
  <si>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</si>
  <si>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</si>
  <si>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</si>
  <si>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</si>
  <si>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</si>
  <si>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</si>
  <si>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</si>
  <si>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</si>
  <si>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</si>
  <si>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</si>
  <si>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</si>
  <si>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</si>
  <si>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</si>
  <si>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</si>
  <si>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</si>
  <si>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</si>
  <si>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</si>
  <si>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</si>
  <si>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</si>
  <si>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</si>
  <si>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</si>
  <si>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</si>
  <si>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</si>
  <si>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</si>
  <si>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</si>
  <si>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</si>
  <si>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</si>
  <si>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</si>
  <si>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</si>
  <si>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</si>
  <si>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</si>
  <si>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</si>
  <si>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</si>
  <si>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</si>
  <si>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</si>
  <si>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</si>
  <si>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</si>
  <si>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</si>
  <si>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</si>
  <si>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</si>
  <si>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</si>
  <si>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</si>
  <si>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</si>
  <si>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</si>
  <si>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</si>
  <si>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</si>
  <si>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</si>
  <si>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</si>
  <si>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</si>
  <si>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</si>
  <si>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</si>
  <si>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</si>
  <si>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</si>
  <si>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</si>
  <si>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</si>
  <si>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</si>
  <si>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</si>
  <si>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</si>
  <si>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</si>
  <si>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</si>
  <si>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</si>
  <si>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</si>
  <si>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</si>
  <si>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</si>
  <si>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</si>
  <si>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</si>
  <si>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</si>
  <si>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</si>
  <si>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</si>
  <si>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</si>
  <si>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</si>
  <si>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</si>
  <si>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</si>
  <si>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</si>
  <si>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</si>
  <si>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</si>
  <si>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</si>
  <si>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</si>
  <si>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</si>
  <si>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</si>
  <si>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</si>
  <si>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</si>
  <si>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</si>
  <si>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</si>
  <si>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</si>
  <si>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</si>
  <si>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</si>
  <si>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</si>
  <si>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</si>
  <si>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</si>
  <si>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</si>
  <si>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</si>
  <si>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</si>
  <si>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</si>
  <si>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</si>
  <si>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</si>
  <si>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</si>
  <si>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</si>
  <si>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</si>
  <si>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</si>
  <si>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</si>
  <si>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</si>
  <si>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</si>
  <si>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</si>
  <si>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</si>
  <si>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</si>
  <si>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</si>
  <si>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</si>
  <si>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</si>
  <si>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</si>
  <si>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</si>
  <si>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</si>
  <si>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</si>
  <si>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</si>
  <si>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</si>
  <si>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</si>
  <si>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</si>
  <si>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</si>
  <si>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</si>
  <si>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</si>
  <si>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</si>
  <si>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</si>
  <si>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</si>
  <si>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</si>
  <si>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</si>
  <si>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</si>
  <si>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</si>
  <si>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</si>
  <si>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</si>
  <si>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</si>
  <si>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</si>
  <si>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</si>
  <si>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</si>
  <si>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</si>
  <si>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</si>
  <si>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</si>
  <si>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</si>
  <si>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</si>
  <si>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</si>
  <si>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</si>
  <si>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</si>
  <si>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</si>
  <si>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</si>
  <si>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</si>
  <si>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</si>
  <si>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</si>
  <si>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</si>
  <si>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</si>
  <si>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</si>
  <si>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</si>
  <si>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</si>
  <si>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</si>
  <si>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</si>
  <si>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</si>
  <si>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</si>
  <si>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</si>
  <si>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</si>
  <si>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</si>
  <si>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</si>
  <si>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</si>
  <si>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</si>
  <si>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</si>
  <si>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</si>
  <si>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</si>
  <si>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</si>
  <si>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</si>
  <si>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</si>
  <si>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</si>
  <si>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</si>
  <si>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</si>
  <si>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</si>
  <si>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</si>
  <si>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</si>
  <si>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</si>
  <si>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</si>
  <si>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</si>
  <si>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</si>
  <si>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</si>
  <si>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</si>
  <si>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</si>
  <si>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</si>
  <si>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</si>
  <si>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</si>
  <si>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</si>
  <si>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</si>
  <si>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</si>
  <si>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</si>
  <si>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</si>
  <si>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</si>
  <si>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</si>
  <si>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</si>
  <si>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</si>
  <si>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</si>
  <si>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</si>
  <si>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</si>
  <si>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</si>
  <si>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</si>
  <si>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</si>
  <si>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</si>
  <si>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</si>
  <si>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</si>
  <si>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</si>
  <si>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</si>
  <si>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</si>
  <si>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</si>
  <si>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</si>
  <si>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</si>
  <si>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</si>
  <si>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</si>
  <si>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</si>
  <si>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</si>
  <si>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</si>
  <si>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</si>
  <si>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</si>
  <si>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</si>
  <si>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</si>
  <si>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</si>
  <si>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</si>
  <si>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</si>
  <si>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</si>
  <si>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</si>
  <si>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</si>
  <si>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</si>
  <si>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</si>
  <si>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</si>
  <si>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</si>
  <si>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</si>
  <si>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</si>
  <si>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</si>
  <si>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</si>
  <si>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</si>
  <si>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</si>
  <si>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</si>
  <si>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</si>
  <si>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</si>
  <si>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</si>
  <si>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</si>
  <si>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</si>
  <si>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</si>
  <si>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</si>
  <si>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</si>
  <si>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</si>
  <si>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</si>
  <si>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</si>
  <si>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</si>
  <si>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</si>
  <si>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</si>
  <si>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</si>
  <si>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</si>
  <si>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</si>
  <si>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</si>
  <si>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</si>
  <si>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</si>
  <si>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</si>
  <si>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</si>
  <si>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</si>
  <si>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</si>
  <si>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</si>
  <si>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</si>
  <si>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</si>
  <si>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</si>
  <si>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</si>
  <si>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</si>
  <si>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</si>
  <si>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</si>
  <si>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</si>
  <si>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</si>
  <si>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</si>
  <si>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</si>
  <si>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</si>
  <si>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</si>
  <si>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</si>
  <si>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</si>
  <si>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</si>
  <si>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</si>
  <si>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</si>
  <si>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</si>
  <si>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</si>
  <si>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</si>
  <si>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</si>
  <si>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</si>
  <si>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</si>
  <si>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</si>
  <si>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</si>
  <si>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</si>
  <si>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</si>
  <si>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</si>
  <si>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</si>
  <si>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</si>
  <si>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</si>
  <si>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</si>
  <si>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</si>
  <si>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</si>
  <si>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</si>
  <si>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</si>
  <si>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</si>
  <si>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</si>
  <si>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</si>
  <si>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</si>
  <si>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</si>
  <si>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</si>
  <si>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</si>
  <si>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</si>
  <si>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</si>
  <si>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</si>
  <si>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</si>
  <si>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</si>
  <si>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</si>
  <si>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</si>
  <si>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</si>
  <si>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</si>
  <si>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</si>
  <si>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</si>
  <si>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</si>
  <si>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</si>
  <si>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</si>
  <si>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</si>
  <si>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</si>
  <si>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</si>
  <si>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</si>
  <si>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</si>
  <si>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</si>
  <si>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</si>
  <si>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</si>
  <si>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</si>
  <si>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</si>
  <si>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</si>
  <si>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</si>
  <si>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</si>
  <si>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</si>
  <si>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</si>
  <si>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</si>
  <si>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</si>
  <si>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</si>
  <si>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</si>
  <si>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</si>
  <si>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</si>
  <si>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</si>
  <si>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</si>
  <si>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</si>
  <si>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</si>
  <si>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</si>
  <si>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</si>
  <si>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</si>
  <si>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</si>
  <si>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</si>
  <si>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</si>
  <si>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</si>
  <si>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</si>
  <si>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</si>
  <si>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</si>
  <si>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</si>
  <si>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</si>
  <si>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</si>
  <si>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</si>
  <si>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</si>
  <si>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</si>
  <si>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</si>
  <si>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</si>
  <si>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</si>
  <si>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</si>
  <si>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</si>
  <si>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</si>
  <si>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</si>
  <si>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</si>
  <si>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</si>
  <si>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</si>
  <si>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</si>
  <si>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</si>
  <si>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</si>
  <si>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</si>
  <si>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</si>
  <si>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</si>
  <si>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</si>
  <si>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</si>
  <si>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</si>
  <si>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</si>
  <si>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</si>
  <si>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</si>
  <si>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</si>
  <si>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</si>
  <si>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</si>
  <si>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</si>
  <si>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</si>
  <si>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</si>
  <si>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</si>
  <si>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</si>
  <si>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</si>
  <si>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</si>
  <si>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</si>
  <si>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</si>
  <si>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</si>
  <si>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</si>
  <si>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</si>
  <si>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</si>
  <si>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</si>
  <si>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</si>
  <si>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</si>
  <si>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</si>
  <si>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</si>
  <si>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</si>
  <si>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</si>
  <si>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</si>
  <si>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</si>
  <si>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</si>
  <si>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</si>
  <si>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</si>
  <si>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</si>
  <si>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</si>
  <si>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</si>
  <si>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</si>
  <si>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</si>
  <si>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</si>
  <si>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</si>
  <si>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</si>
  <si>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</si>
  <si>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</si>
  <si>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</si>
  <si>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</si>
  <si>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</si>
  <si>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</si>
  <si>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</si>
  <si>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</si>
  <si>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</si>
  <si>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</si>
  <si>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</si>
  <si>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</si>
  <si>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</si>
  <si>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</si>
  <si>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</si>
  <si>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</si>
  <si>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</si>
  <si>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</si>
  <si>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</si>
  <si>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</si>
  <si>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</si>
  <si>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</si>
  <si>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</si>
  <si>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</si>
  <si>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</si>
  <si>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</si>
  <si>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</si>
  <si>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</si>
  <si>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</si>
  <si>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</si>
  <si>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</si>
  <si>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</si>
  <si>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</si>
  <si>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</si>
  <si>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</si>
  <si>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</si>
  <si>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</si>
  <si>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</si>
  <si>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</si>
  <si>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</si>
  <si>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</si>
  <si>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</si>
  <si>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</si>
  <si>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</si>
  <si>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</si>
  <si>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</si>
  <si>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</si>
  <si>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</si>
  <si>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</si>
  <si>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</si>
  <si>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</si>
  <si>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</si>
  <si>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</si>
  <si>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</si>
  <si>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</si>
  <si>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</si>
  <si>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</si>
  <si>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</si>
  <si>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</si>
  <si>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</si>
  <si>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</si>
  <si>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</si>
  <si>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</si>
  <si>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</si>
  <si>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</si>
  <si>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</si>
  <si>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</si>
  <si>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</si>
  <si>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</si>
  <si>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</si>
  <si>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</si>
  <si>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</si>
  <si>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</si>
  <si>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</si>
  <si>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</si>
  <si>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</si>
  <si>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</si>
  <si>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</si>
  <si>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</si>
  <si>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</si>
  <si>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</si>
  <si>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</si>
  <si>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</si>
  <si>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</si>
  <si>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</si>
  <si>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</si>
  <si>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</si>
  <si>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</si>
  <si>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</si>
  <si>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</si>
  <si>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</si>
  <si>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</si>
  <si>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</si>
  <si>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</si>
  <si>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</si>
  <si>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</si>
  <si>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</si>
  <si>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</si>
  <si>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</si>
  <si>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</si>
  <si>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</si>
  <si>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</si>
  <si>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</si>
  <si>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</si>
  <si>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</si>
  <si>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</si>
  <si>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</si>
  <si>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</si>
  <si>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</si>
  <si>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</si>
  <si>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</si>
  <si>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</si>
  <si>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</si>
  <si>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</si>
  <si>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</si>
  <si>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</si>
  <si>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</si>
  <si>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</si>
  <si>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</si>
  <si>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</si>
  <si>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</si>
  <si>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</si>
  <si>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</si>
  <si>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</si>
  <si>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</si>
  <si>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</si>
  <si>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</si>
  <si>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</si>
  <si>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</si>
  <si>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</si>
  <si>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</si>
  <si>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</si>
  <si>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</si>
  <si>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</si>
  <si>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</si>
  <si>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</si>
  <si>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</si>
  <si>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</si>
  <si>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</si>
  <si>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</si>
  <si>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</si>
  <si>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</si>
  <si>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</si>
  <si>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</si>
  <si>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</si>
  <si>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</si>
  <si>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</si>
  <si>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</si>
  <si>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</si>
  <si>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</si>
  <si>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</si>
  <si>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</si>
  <si>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</si>
  <si>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</si>
  <si>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</si>
  <si>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</si>
  <si>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</si>
  <si>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</si>
  <si>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</si>
  <si>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</si>
  <si>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</si>
  <si>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</si>
  <si>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</si>
  <si>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</si>
  <si>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</si>
  <si>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</si>
  <si>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</si>
  <si>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</si>
  <si>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</si>
  <si>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</si>
  <si>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</si>
  <si>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</si>
  <si>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</si>
  <si>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</si>
  <si>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</si>
  <si>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</si>
  <si>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</si>
  <si>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</si>
  <si>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</si>
  <si>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</si>
  <si>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</si>
  <si>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</si>
  <si>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</si>
  <si>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</si>
  <si>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</si>
  <si>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</si>
  <si>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</si>
  <si>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</si>
  <si>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</si>
  <si>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</si>
  <si>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</si>
  <si>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</si>
  <si>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</si>
  <si>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</si>
  <si>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</si>
  <si>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</si>
  <si>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</si>
  <si>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</si>
  <si>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</si>
  <si>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</si>
  <si>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</si>
  <si>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</si>
  <si>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</si>
  <si>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</si>
  <si>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</si>
  <si>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</si>
  <si>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</si>
  <si>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</si>
  <si>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</si>
  <si>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</si>
  <si>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</si>
  <si>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</si>
  <si>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</si>
  <si>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</si>
  <si>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</si>
  <si>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</si>
  <si>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</si>
  <si>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</si>
  <si>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</si>
  <si>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</si>
  <si>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</si>
  <si>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</si>
  <si>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</si>
  <si>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</si>
  <si>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</si>
  <si>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</si>
  <si>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</si>
  <si>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</si>
  <si>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</si>
  <si>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</si>
  <si>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</si>
  <si>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</si>
  <si>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</si>
  <si>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</si>
  <si>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</si>
  <si>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</si>
  <si>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</si>
  <si>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</si>
  <si>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</si>
  <si>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</si>
  <si>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</si>
  <si>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</si>
  <si>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</si>
  <si>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</si>
  <si>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</si>
  <si>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</si>
  <si>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</si>
  <si>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</si>
  <si>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</si>
  <si>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</si>
  <si>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</si>
  <si>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</si>
  <si>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</si>
  <si>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</si>
  <si>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</si>
  <si>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</si>
  <si>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</si>
  <si>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</si>
  <si>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</si>
  <si>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</si>
  <si>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</si>
  <si>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</si>
  <si>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</si>
  <si>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</si>
  <si>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</si>
  <si>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</si>
  <si>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</si>
  <si>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</si>
  <si>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</si>
  <si>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</si>
  <si>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</si>
  <si>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</si>
  <si>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</si>
  <si>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</si>
  <si>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</si>
  <si>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</si>
  <si>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</si>
  <si>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</si>
  <si>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</si>
  <si>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</si>
  <si>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</si>
  <si>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</si>
  <si>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</si>
  <si>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</si>
  <si>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</si>
  <si>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</si>
  <si>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</si>
  <si>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</si>
  <si>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</si>
  <si>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</si>
  <si>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</si>
  <si>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</si>
  <si>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</si>
  <si>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</si>
  <si>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</si>
  <si>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</si>
  <si>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</si>
  <si>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</si>
  <si>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</si>
  <si>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</si>
  <si>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</si>
  <si>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</si>
  <si>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</si>
  <si>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</si>
  <si>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</si>
  <si>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</si>
  <si>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</si>
  <si>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</si>
  <si>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</si>
  <si>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</si>
  <si>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</si>
  <si>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</si>
  <si>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</si>
  <si>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</si>
  <si>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</si>
  <si>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</si>
  <si>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</si>
  <si>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</si>
  <si>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</si>
  <si>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</si>
  <si>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</si>
  <si>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</si>
  <si>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</si>
  <si>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</si>
  <si>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</si>
  <si>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</si>
  <si>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</si>
  <si>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</si>
  <si>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</si>
  <si>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</si>
  <si>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</si>
  <si>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</si>
  <si>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</si>
  <si>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</si>
  <si>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</si>
  <si>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</si>
  <si>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</si>
  <si>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</si>
  <si>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</si>
  <si>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</si>
  <si>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</si>
  <si>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</si>
  <si>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</si>
  <si>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</si>
  <si>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</si>
  <si>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</si>
  <si>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</si>
  <si>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</si>
  <si>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</si>
  <si>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</si>
  <si>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</si>
  <si>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</si>
  <si>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</si>
  <si>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</si>
  <si>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</si>
  <si>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</si>
  <si>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</si>
  <si>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</si>
  <si>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</si>
  <si>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</si>
  <si>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</si>
  <si>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</si>
  <si>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</si>
  <si>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</si>
  <si>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</si>
  <si>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</si>
  <si>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</si>
  <si>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</si>
  <si>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</si>
  <si>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</si>
  <si>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</si>
  <si>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</si>
  <si>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</si>
  <si>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</si>
  <si>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</si>
  <si>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</si>
  <si>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</si>
  <si>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</si>
  <si>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</si>
  <si>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</si>
  <si>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</si>
  <si>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</si>
  <si>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</si>
  <si>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</si>
  <si>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</si>
  <si>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</si>
  <si>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</si>
  <si>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</si>
  <si>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</si>
  <si>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</si>
  <si>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</si>
  <si>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</si>
  <si>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</si>
  <si>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</si>
  <si>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</si>
  <si>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</si>
  <si>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</si>
  <si>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</si>
  <si>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</si>
  <si>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</si>
  <si>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</si>
  <si>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</si>
  <si>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</si>
  <si>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</si>
  <si>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</si>
  <si>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</si>
  <si>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</si>
  <si>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</si>
  <si>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</si>
  <si>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</si>
  <si>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</si>
  <si>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</si>
  <si>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</si>
  <si>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</si>
  <si>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</si>
  <si>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</si>
  <si>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</si>
  <si>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</si>
  <si>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</si>
  <si>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</si>
  <si>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</si>
  <si>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</si>
  <si>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</si>
  <si>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</si>
  <si>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</si>
  <si>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</si>
  <si>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</si>
  <si>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</si>
  <si>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</si>
  <si>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</si>
  <si>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</si>
  <si>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</si>
  <si>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</si>
  <si>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</si>
  <si>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</si>
  <si>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</si>
  <si>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</si>
  <si>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</si>
  <si>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</si>
  <si>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</si>
  <si>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</si>
  <si>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</si>
  <si>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</si>
  <si>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</si>
  <si>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</si>
  <si>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</si>
  <si>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</si>
  <si>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</si>
  <si>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</si>
  <si>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</si>
  <si>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</si>
  <si>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</si>
  <si>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</si>
  <si>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</si>
  <si>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</si>
  <si>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</si>
  <si>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</si>
  <si>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</si>
  <si>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</si>
  <si>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</si>
  <si>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</si>
  <si>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</si>
  <si>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</si>
  <si>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</si>
  <si>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</si>
  <si>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</si>
  <si>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</si>
  <si>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</si>
  <si>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</si>
  <si>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</si>
  <si>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</si>
  <si>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</si>
  <si>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</si>
  <si>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</si>
  <si>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</si>
  <si>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</si>
  <si>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</si>
  <si>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</si>
  <si>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</si>
  <si>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</si>
  <si>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</si>
  <si>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</si>
  <si>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</si>
  <si>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</si>
  <si>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</si>
  <si>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</si>
  <si>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</si>
  <si>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</si>
  <si>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</si>
  <si>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</si>
  <si>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</si>
  <si>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</si>
  <si>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</si>
  <si>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</si>
  <si>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</si>
  <si>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</si>
  <si>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</si>
  <si>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</si>
  <si>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</si>
  <si>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</si>
  <si>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</si>
  <si>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</si>
  <si>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</si>
  <si>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</si>
  <si>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</si>
  <si>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</si>
  <si>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</si>
  <si>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</si>
  <si>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</si>
  <si>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</si>
  <si>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</si>
  <si>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</si>
  <si>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</si>
  <si>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</si>
  <si>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</si>
  <si>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</si>
  <si>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</si>
  <si>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</si>
  <si>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</si>
  <si>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</si>
  <si>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</si>
  <si>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</si>
  <si>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</si>
  <si>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</si>
  <si>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</si>
  <si>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</si>
  <si>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</si>
  <si>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</si>
  <si>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</si>
  <si>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</si>
  <si>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</si>
  <si>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</si>
  <si>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</si>
  <si>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</si>
  <si>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</si>
  <si>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</si>
  <si>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</si>
  <si>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</si>
  <si>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</si>
  <si>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</si>
  <si>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</si>
  <si>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</si>
  <si>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</si>
  <si>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</si>
  <si>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</si>
  <si>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</si>
  <si>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</si>
  <si>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</si>
  <si>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</si>
  <si>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</si>
  <si>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</si>
  <si>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</si>
  <si>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</si>
  <si>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</si>
  <si>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</si>
  <si>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</si>
  <si>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</si>
  <si>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</si>
  <si>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</si>
  <si>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</si>
  <si>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</si>
  <si>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</si>
  <si>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</si>
  <si>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</si>
  <si>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</si>
  <si>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</si>
  <si>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</si>
  <si>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</si>
  <si>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</si>
  <si>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</si>
  <si>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</si>
  <si>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</si>
  <si>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</si>
  <si>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</si>
  <si>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</si>
  <si>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</si>
  <si>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</si>
  <si>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</si>
  <si>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</si>
  <si>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</si>
  <si>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</si>
  <si>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</si>
  <si>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</si>
  <si>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</si>
  <si>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</si>
  <si>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</si>
  <si>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</si>
  <si>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</si>
  <si>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</si>
  <si>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</si>
  <si>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</si>
  <si>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</si>
  <si>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</si>
  <si>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</si>
  <si>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</si>
  <si>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</si>
  <si>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</si>
  <si>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</si>
  <si>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</si>
  <si>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</si>
  <si>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</si>
  <si>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</si>
  <si>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</si>
  <si>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</si>
  <si>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</si>
  <si>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</si>
  <si>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</si>
  <si>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</si>
  <si>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</si>
  <si>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</si>
  <si>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</si>
  <si>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</si>
  <si>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</si>
  <si>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</si>
  <si>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</si>
  <si>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</si>
  <si>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</si>
  <si>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</si>
  <si>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</si>
  <si>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</si>
  <si>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</si>
  <si>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</si>
  <si>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</si>
  <si>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</si>
  <si>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</si>
  <si>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</si>
  <si>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</si>
  <si>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</si>
  <si>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</si>
  <si>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</si>
  <si>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</si>
  <si>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</si>
  <si>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</si>
  <si>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</si>
  <si>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</si>
  <si>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</si>
  <si>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</si>
  <si>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</si>
  <si>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</si>
  <si>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</si>
  <si>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</si>
  <si>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</si>
  <si>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</si>
  <si>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</si>
  <si>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</si>
  <si>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</si>
  <si>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</si>
  <si>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</si>
  <si>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</si>
  <si>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</si>
  <si>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</si>
  <si>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</si>
  <si>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</si>
  <si>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</si>
  <si>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</si>
  <si>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</si>
  <si>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</si>
  <si>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</si>
  <si>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</si>
  <si>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</si>
  <si>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</si>
  <si>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</si>
  <si>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</si>
  <si>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</si>
  <si>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</si>
  <si>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</si>
  <si>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</si>
  <si>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</si>
  <si>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</si>
  <si>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</si>
  <si>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</si>
  <si>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</si>
  <si>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</si>
  <si>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</si>
  <si>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</si>
  <si>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</si>
  <si>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</si>
  <si>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</si>
  <si>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</si>
  <si>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</si>
  <si>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</si>
  <si>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</si>
  <si>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</si>
  <si>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</si>
  <si>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</si>
  <si>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</si>
  <si>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</si>
  <si>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</si>
  <si>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</si>
  <si>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</si>
  <si>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</si>
  <si>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</si>
  <si>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</si>
  <si>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</si>
  <si>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</si>
  <si>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</si>
  <si>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</si>
  <si>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</si>
  <si>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</si>
  <si>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</si>
  <si>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</si>
  <si>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</si>
  <si>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</si>
  <si>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</si>
  <si>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</si>
  <si>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</si>
  <si>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</si>
  <si>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</si>
  <si>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</si>
  <si>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</si>
  <si>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</si>
  <si>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</si>
  <si>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</si>
  <si>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</si>
  <si>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</si>
  <si>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</si>
  <si>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</si>
  <si>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</si>
  <si>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</si>
  <si>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</si>
  <si>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</si>
  <si>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</si>
  <si>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</si>
  <si>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</si>
  <si>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</si>
  <si>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</si>
  <si>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</si>
  <si>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</si>
  <si>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</si>
  <si>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</si>
  <si>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</si>
  <si>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</si>
  <si>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</si>
  <si>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</si>
  <si>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</si>
  <si>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</si>
  <si>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</si>
  <si>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</si>
  <si>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</si>
  <si>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</si>
  <si>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</si>
  <si>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</si>
  <si>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</si>
  <si>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</si>
  <si>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</si>
  <si>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</si>
  <si>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</si>
  <si>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</si>
  <si>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</si>
  <si>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</si>
  <si>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</si>
  <si>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</si>
  <si>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</si>
  <si>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</si>
  <si>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</si>
  <si>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</si>
  <si>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</si>
  <si>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</si>
  <si>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</si>
  <si>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</si>
  <si>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</si>
  <si>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</si>
  <si>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</si>
  <si>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</si>
  <si>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</si>
  <si>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</si>
  <si>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</si>
  <si>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</si>
  <si>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</si>
  <si>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</si>
  <si>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</si>
  <si>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</si>
  <si>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</si>
  <si>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</si>
  <si>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</si>
  <si>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</si>
  <si>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</si>
  <si>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</si>
  <si>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</si>
  <si>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</si>
  <si>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</si>
  <si>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</si>
  <si>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</si>
  <si>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</si>
  <si>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</si>
  <si>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</si>
  <si>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</si>
  <si>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</si>
  <si>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</si>
  <si>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</si>
  <si>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</si>
  <si>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</si>
  <si>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</si>
  <si>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</si>
  <si>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</si>
  <si>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</si>
  <si>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</si>
  <si>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</si>
  <si>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</si>
  <si>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</si>
  <si>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</si>
  <si>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</si>
  <si>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</si>
  <si>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</si>
  <si>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</si>
  <si>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</si>
  <si>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</si>
  <si>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</si>
  <si>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</si>
  <si>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</si>
  <si>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</si>
  <si>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</si>
  <si>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</si>
  <si>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</si>
  <si>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</si>
  <si>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</si>
  <si>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</si>
  <si>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</si>
  <si>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</si>
  <si>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</si>
  <si>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</si>
  <si>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</si>
  <si>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</si>
  <si>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</si>
  <si>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</si>
  <si>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</si>
  <si>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</si>
  <si>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</si>
  <si>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</si>
  <si>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</si>
  <si>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</si>
  <si>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</si>
  <si>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</si>
  <si>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</si>
  <si>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</si>
  <si>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</si>
  <si>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</si>
  <si>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</si>
  <si>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</si>
  <si>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</si>
  <si>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</si>
  <si>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</si>
  <si>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</si>
  <si>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</si>
  <si>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</si>
  <si>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</si>
  <si>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</si>
  <si>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</si>
  <si>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</si>
  <si>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</si>
  <si>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</si>
  <si>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</si>
  <si>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</si>
  <si>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</si>
  <si>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</si>
  <si>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</si>
  <si>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</si>
  <si>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</si>
  <si>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</si>
  <si>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</si>
  <si>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</si>
  <si>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</si>
  <si>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</si>
  <si>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</si>
  <si>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</si>
  <si>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</si>
  <si>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</si>
  <si>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</si>
  <si>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</si>
  <si>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</si>
  <si>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</si>
  <si>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</si>
  <si>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</si>
  <si>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</si>
  <si>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</si>
  <si>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</si>
  <si>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</si>
  <si>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</si>
  <si>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</si>
  <si>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</si>
  <si>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</si>
  <si>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</si>
  <si>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</si>
  <si>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</si>
  <si>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</si>
  <si>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</si>
  <si>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</si>
  <si>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</si>
  <si>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</si>
  <si>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</si>
  <si>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</si>
  <si>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</si>
  <si>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</si>
  <si>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</si>
  <si>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</si>
  <si>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</si>
  <si>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</si>
  <si>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</si>
  <si>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</si>
  <si>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</si>
  <si>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</si>
  <si>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</si>
  <si>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</si>
  <si>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</si>
  <si>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</si>
  <si>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</si>
  <si>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</si>
  <si>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</si>
  <si>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</si>
  <si>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</si>
  <si>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</si>
  <si>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</si>
  <si>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</si>
  <si>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</si>
  <si>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</si>
  <si>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</si>
  <si>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</si>
  <si>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</si>
  <si>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</si>
  <si>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</si>
  <si>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</si>
  <si>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</si>
  <si>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</si>
  <si>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</si>
  <si>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</si>
  <si>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</si>
  <si>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</si>
  <si>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</si>
  <si>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</si>
  <si>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</si>
  <si>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</si>
  <si>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</si>
  <si>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</si>
  <si>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</si>
  <si>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</si>
  <si>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</si>
  <si>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</si>
  <si>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</si>
  <si>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</si>
  <si>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</si>
  <si>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</si>
  <si>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</si>
  <si>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</si>
  <si>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</si>
  <si>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</si>
  <si>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</si>
  <si>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</si>
  <si>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</si>
  <si>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</si>
  <si>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</si>
  <si>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</si>
  <si>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</si>
  <si>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</si>
  <si>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</si>
  <si>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</si>
  <si>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</si>
  <si>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</si>
  <si>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</si>
  <si>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</si>
  <si>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</si>
  <si>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</si>
  <si>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</si>
  <si>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</si>
  <si>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</si>
  <si>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</si>
  <si>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</si>
  <si>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</si>
  <si>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</si>
  <si>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</si>
  <si>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</si>
  <si>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</si>
  <si>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</si>
  <si>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</si>
  <si>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</si>
  <si>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</si>
  <si>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</si>
  <si>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</si>
  <si>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</si>
  <si>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</si>
  <si>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</si>
  <si>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</si>
  <si>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</si>
  <si>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</si>
  <si>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</si>
  <si>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</si>
  <si>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</si>
  <si>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</si>
  <si>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</si>
  <si>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</si>
  <si>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</si>
  <si>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</si>
  <si>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</si>
  <si>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</si>
  <si>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</si>
  <si>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</si>
  <si>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</si>
  <si>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</si>
  <si>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</si>
  <si>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</si>
  <si>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</si>
  <si>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</si>
  <si>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</si>
  <si>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</si>
  <si>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</si>
  <si>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</si>
  <si>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</si>
  <si>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</si>
  <si>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</si>
  <si>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</si>
  <si>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</si>
  <si>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</si>
  <si>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</si>
  <si>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</si>
  <si>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</si>
  <si>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</si>
  <si>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</si>
  <si>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</si>
  <si>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</si>
  <si>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</si>
  <si>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</si>
  <si>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</si>
  <si>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</si>
  <si>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</si>
  <si>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</si>
  <si>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</si>
  <si>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</si>
  <si>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</si>
  <si>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</si>
  <si>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</si>
  <si>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</si>
  <si>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</si>
  <si>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</si>
  <si>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</si>
  <si>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</si>
  <si>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</si>
  <si>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</si>
  <si>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</si>
  <si>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</si>
  <si>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</si>
  <si>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</si>
  <si>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</si>
  <si>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</si>
  <si>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</si>
  <si>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</si>
  <si>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</si>
  <si>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</si>
  <si>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</si>
  <si>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</si>
  <si>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</si>
  <si>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</si>
  <si>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</si>
  <si>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</si>
  <si>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</si>
  <si>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</si>
  <si>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</si>
  <si>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</si>
  <si>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</si>
  <si>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</si>
  <si>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</si>
  <si>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</si>
  <si>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</si>
  <si>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</si>
  <si>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</si>
  <si>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</si>
  <si>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</si>
  <si>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</si>
  <si>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</si>
  <si>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</si>
  <si>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</si>
  <si>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</si>
  <si>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</si>
  <si>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</si>
  <si>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</si>
  <si>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</si>
  <si>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</si>
  <si>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</si>
  <si>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</si>
  <si>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</si>
  <si>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</si>
  <si>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</si>
  <si>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</si>
  <si>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</si>
  <si>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</si>
  <si>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</si>
  <si>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</si>
  <si>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</si>
  <si>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</si>
  <si>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</si>
  <si>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</si>
  <si>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</si>
  <si>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</si>
  <si>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</si>
  <si>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</si>
  <si>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</si>
  <si>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</si>
  <si>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</si>
  <si>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</si>
  <si>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</si>
  <si>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</si>
  <si>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</si>
  <si>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</si>
  <si>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</si>
  <si>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</si>
  <si>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</si>
  <si>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</si>
  <si>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</si>
  <si>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</si>
  <si>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</si>
  <si>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</si>
  <si>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</si>
  <si>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</si>
  <si>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</si>
  <si>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</si>
  <si>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</si>
  <si>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</si>
  <si>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</si>
  <si>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</si>
  <si>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</si>
  <si>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</si>
  <si>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</si>
  <si>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</si>
  <si>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</si>
  <si>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</si>
  <si>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</si>
  <si>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</si>
  <si>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</si>
  <si>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</si>
  <si>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</si>
  <si>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</si>
  <si>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</si>
  <si>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</si>
  <si>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</si>
  <si>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</si>
  <si>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</si>
  <si>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</si>
  <si>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</si>
  <si>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</si>
  <si>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</si>
  <si>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</si>
  <si>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</si>
  <si>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</si>
  <si>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</si>
  <si>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</si>
  <si>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</si>
  <si>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</si>
  <si>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</si>
  <si>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</si>
  <si>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</si>
  <si>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</si>
  <si>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</si>
  <si>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</si>
  <si>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</si>
  <si>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</si>
  <si>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</si>
  <si>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</si>
  <si>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</si>
  <si>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</si>
  <si>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</si>
  <si>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</si>
  <si>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</si>
  <si>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</si>
  <si>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</si>
  <si>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</si>
  <si>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</si>
  <si>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</si>
  <si>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</si>
  <si>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</si>
  <si>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</si>
  <si>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</si>
  <si>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</si>
  <si>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</si>
  <si>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</si>
  <si>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</si>
  <si>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</si>
  <si>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</si>
  <si>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</si>
  <si>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</si>
  <si>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</si>
  <si>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</si>
  <si>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</si>
  <si>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</si>
  <si>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</si>
  <si>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</si>
  <si>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</si>
  <si>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</si>
  <si>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</si>
  <si>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</si>
  <si>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</si>
  <si>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</si>
  <si>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</si>
  <si>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</si>
  <si>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</si>
  <si>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</si>
  <si>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</si>
  <si>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</si>
  <si>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</si>
  <si>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</si>
  <si>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</si>
  <si>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</si>
  <si>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</si>
  <si>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</si>
  <si>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</si>
  <si>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</si>
  <si>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</si>
  <si>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</si>
  <si>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</si>
  <si>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</si>
  <si>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</si>
  <si>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</si>
  <si>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</si>
  <si>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</si>
  <si>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</si>
  <si>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</si>
  <si>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</si>
  <si>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</si>
  <si>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</si>
  <si>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</si>
  <si>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</si>
  <si>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</si>
  <si>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</si>
  <si>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</si>
  <si>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</si>
  <si>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</si>
  <si>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</si>
  <si>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</si>
  <si>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</si>
  <si>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</si>
  <si>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</si>
  <si>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</si>
  <si>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</si>
  <si>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</si>
  <si>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</si>
  <si>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</si>
  <si>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</si>
  <si>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</si>
  <si>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</si>
  <si>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</si>
  <si>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</si>
  <si>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</si>
  <si>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</si>
  <si>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</si>
  <si>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</si>
  <si>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</si>
  <si>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</si>
  <si>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</si>
  <si>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</si>
  <si>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</si>
  <si>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</si>
  <si>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</si>
  <si>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</si>
  <si>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</si>
  <si>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</si>
  <si>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</si>
  <si>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</si>
  <si>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</si>
  <si>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</si>
  <si>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</si>
  <si>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</si>
  <si>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</si>
  <si>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</si>
  <si>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</si>
  <si>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</si>
  <si>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</si>
  <si>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</si>
  <si>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</si>
  <si>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</si>
  <si>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</si>
  <si>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</si>
  <si>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</si>
  <si>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</si>
  <si>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</si>
  <si>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</si>
  <si>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</si>
  <si>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</si>
  <si>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</si>
  <si>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</si>
  <si>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</si>
  <si>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</si>
  <si>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</si>
  <si>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</si>
  <si>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</si>
  <si>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</si>
  <si>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</si>
  <si>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</si>
  <si>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</si>
  <si>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</si>
  <si>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</si>
  <si>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</si>
  <si>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</si>
  <si>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</si>
  <si>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</si>
  <si>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</si>
  <si>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</si>
  <si>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</si>
  <si>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</si>
  <si>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</si>
  <si>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</si>
  <si>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</si>
  <si>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</si>
  <si>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</si>
  <si>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</si>
  <si>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</si>
  <si>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</si>
  <si>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</si>
  <si>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</si>
  <si>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</si>
  <si>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</si>
  <si>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</si>
  <si>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</si>
  <si>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</si>
  <si>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</si>
  <si>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</si>
  <si>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</si>
  <si>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</si>
  <si>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</si>
  <si>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</si>
  <si>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</si>
  <si>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</si>
  <si>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</si>
  <si>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</si>
  <si>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</si>
  <si>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</si>
  <si>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</si>
  <si>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</si>
  <si>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</si>
  <si>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</si>
  <si>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</si>
  <si>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</si>
  <si>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</si>
  <si>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</si>
  <si>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</si>
  <si>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</si>
  <si>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</si>
  <si>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</si>
  <si>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</si>
  <si>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</si>
  <si>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</si>
  <si>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</si>
  <si>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</si>
  <si>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</si>
  <si>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</si>
  <si>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</si>
  <si>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</si>
  <si>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</si>
  <si>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</si>
  <si>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</si>
  <si>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</si>
  <si>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</si>
  <si>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</si>
  <si>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</si>
  <si>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</si>
  <si>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</si>
  <si>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</si>
  <si>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</si>
  <si>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</si>
  <si>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</si>
  <si>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</si>
  <si>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</si>
  <si>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</si>
  <si>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</si>
  <si>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</si>
  <si>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</si>
  <si>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</si>
  <si>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</si>
  <si>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</si>
  <si>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</si>
  <si>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</si>
  <si>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</si>
  <si>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</si>
  <si>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</si>
  <si>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</si>
  <si>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</si>
  <si>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</si>
  <si>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</si>
  <si>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</si>
  <si>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</si>
  <si>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</si>
  <si>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</si>
  <si>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</si>
  <si>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</si>
  <si>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</si>
  <si>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</si>
  <si>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</si>
  <si>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</si>
  <si>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</si>
  <si>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</si>
  <si>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</si>
  <si>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</si>
  <si>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</si>
  <si>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</si>
  <si>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</si>
  <si>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</si>
  <si>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</si>
  <si>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</si>
  <si>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</si>
  <si>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</si>
  <si>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</si>
  <si>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</si>
  <si>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</si>
  <si>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</si>
  <si>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</si>
  <si>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</si>
  <si>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</si>
  <si>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</si>
  <si>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</si>
  <si>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</si>
  <si>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</si>
  <si>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</si>
  <si>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</si>
  <si>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</si>
  <si>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</si>
  <si>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</si>
  <si>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</si>
  <si>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</si>
  <si>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</si>
  <si>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</si>
  <si>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</si>
  <si>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</si>
  <si>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</si>
  <si>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</si>
  <si>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</si>
  <si>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</si>
  <si>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</si>
  <si>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</si>
  <si>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</si>
  <si>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</si>
  <si>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</si>
  <si>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</si>
  <si>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</si>
  <si>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</si>
  <si>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</si>
  <si>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</si>
  <si>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</si>
  <si>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</si>
  <si>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</si>
  <si>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</si>
  <si>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</si>
  <si>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</si>
  <si>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</si>
  <si>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</si>
  <si>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</si>
  <si>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</si>
  <si>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</si>
  <si>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</si>
  <si>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</si>
  <si>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</si>
  <si>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</si>
  <si>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</si>
  <si>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</si>
  <si>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</si>
  <si>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</si>
  <si>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</si>
  <si>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</si>
  <si>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</si>
  <si>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</si>
  <si>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</si>
  <si>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</si>
  <si>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</si>
  <si>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</si>
  <si>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</si>
  <si>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</si>
  <si>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</si>
  <si>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</si>
  <si>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</si>
  <si>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</si>
  <si>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</si>
  <si>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</si>
  <si>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</si>
  <si>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</si>
  <si>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</si>
  <si>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</si>
  <si>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</si>
  <si>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</si>
  <si>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</si>
  <si>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</si>
  <si>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</si>
  <si>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</si>
  <si>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</si>
  <si>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</si>
  <si>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</si>
  <si>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</si>
  <si>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</si>
  <si>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</si>
  <si>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</si>
  <si>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</si>
  <si>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</si>
  <si>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</si>
  <si>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</si>
  <si>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</si>
  <si>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</si>
  <si>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</si>
  <si>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</si>
  <si>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</si>
  <si>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</si>
  <si>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</si>
  <si>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</si>
  <si>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</si>
  <si>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</si>
  <si>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</si>
  <si>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</si>
  <si>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</si>
  <si>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</si>
  <si>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</si>
  <si>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</si>
  <si>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</si>
  <si>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</si>
  <si>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</si>
  <si>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</si>
  <si>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</si>
  <si>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</si>
  <si>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</si>
  <si>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</si>
  <si>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</si>
  <si>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</si>
  <si>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</si>
  <si>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</si>
  <si>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</si>
  <si>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</si>
  <si>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</si>
  <si>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</si>
  <si>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</si>
  <si>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</si>
  <si>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</si>
  <si>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</si>
  <si>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</si>
  <si>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</si>
  <si>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</si>
  <si>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</si>
  <si>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</si>
  <si>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</si>
  <si>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</si>
  <si>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</si>
  <si>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</si>
  <si>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</si>
  <si>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</si>
  <si>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</si>
  <si>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</si>
  <si>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</si>
  <si>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</si>
  <si>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</si>
  <si>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</si>
  <si>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</si>
  <si>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</si>
  <si>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</si>
  <si>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</si>
  <si>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</si>
  <si>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</si>
  <si>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</si>
  <si>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</si>
  <si>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</si>
  <si>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</si>
  <si>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</si>
  <si>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</si>
  <si>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</si>
  <si>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</si>
  <si>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</si>
  <si>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</si>
  <si>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</si>
  <si>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</si>
  <si>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</si>
  <si>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</si>
  <si>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</si>
  <si>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</si>
  <si>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</si>
  <si>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</si>
  <si>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</si>
  <si>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</si>
  <si>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</si>
  <si>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</si>
  <si>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</si>
  <si>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</si>
  <si>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</si>
  <si>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</si>
  <si>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</si>
  <si>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</si>
  <si>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</si>
  <si>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</si>
  <si>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</si>
  <si>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</si>
  <si>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</si>
  <si>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</si>
  <si>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</si>
  <si>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</si>
  <si>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</si>
  <si>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</si>
  <si>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</si>
  <si>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</si>
  <si>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</si>
  <si>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</si>
  <si>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</si>
  <si>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</si>
  <si>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</si>
  <si>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</si>
  <si>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</si>
  <si>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</si>
  <si>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</si>
  <si>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</si>
  <si>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</si>
  <si>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</si>
  <si>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</si>
  <si>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</si>
  <si>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</si>
  <si>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</si>
  <si>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</si>
  <si>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</si>
  <si>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</si>
  <si>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</si>
  <si>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</si>
  <si>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</si>
  <si>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</si>
  <si>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</si>
  <si>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</si>
  <si>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</si>
  <si>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</si>
  <si>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</si>
  <si>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</si>
  <si>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</si>
  <si>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</si>
  <si>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</si>
  <si>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</si>
  <si>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</si>
  <si>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</si>
  <si>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</si>
  <si>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</si>
  <si>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</si>
  <si>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</si>
  <si>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</si>
  <si>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</si>
  <si>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</si>
  <si>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</si>
  <si>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</si>
  <si>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</si>
  <si>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</si>
  <si>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</si>
  <si>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</si>
  <si>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</si>
  <si>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</si>
  <si>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</si>
  <si>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</si>
  <si>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</si>
  <si>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</si>
  <si>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</si>
  <si>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</si>
  <si>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</si>
  <si>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</si>
  <si>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</si>
  <si>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</si>
  <si>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</si>
  <si>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</si>
  <si>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</si>
  <si>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</si>
  <si>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</si>
  <si>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</si>
  <si>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</si>
  <si>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</si>
  <si>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</si>
  <si>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</si>
  <si>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</si>
  <si>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</si>
  <si>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</si>
  <si>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</si>
  <si>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</si>
  <si>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</si>
  <si>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</si>
  <si>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</si>
  <si>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</si>
  <si>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</si>
  <si>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</si>
  <si>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</si>
  <si>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</si>
  <si>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</si>
  <si>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</si>
  <si>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</si>
  <si>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</si>
  <si>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</si>
  <si>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</si>
  <si>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</si>
  <si>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</si>
  <si>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</si>
  <si>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</si>
  <si>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</si>
  <si>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</si>
  <si>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</si>
  <si>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</si>
  <si>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</si>
  <si>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</si>
  <si>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</si>
  <si>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</si>
  <si>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</si>
  <si>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</si>
  <si>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</si>
  <si>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</si>
  <si>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</si>
  <si>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</si>
  <si>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</si>
  <si>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</si>
  <si>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</si>
  <si>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</si>
  <si>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</si>
  <si>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</si>
  <si>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</si>
  <si>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</si>
  <si>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</si>
  <si>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</si>
  <si>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</si>
  <si>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</si>
  <si>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</si>
  <si>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</si>
  <si>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</si>
  <si>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</si>
  <si>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</si>
  <si>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</si>
  <si>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</si>
  <si>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</si>
  <si>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</si>
  <si>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</si>
  <si>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</si>
  <si>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</si>
  <si>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</si>
  <si>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</si>
  <si>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</si>
  <si>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</si>
  <si>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</si>
  <si>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</si>
  <si>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</si>
  <si>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</si>
  <si>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</si>
  <si>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</si>
  <si>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</si>
  <si>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</si>
  <si>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</si>
  <si>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</si>
  <si>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</si>
  <si>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</si>
  <si>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</si>
  <si>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</si>
  <si>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</si>
  <si>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</si>
  <si>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</si>
  <si>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</si>
  <si>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</si>
  <si>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</si>
  <si>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</si>
  <si>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</si>
  <si>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</si>
  <si>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</si>
  <si>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</si>
  <si>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</si>
  <si>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</si>
  <si>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</si>
  <si>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</si>
  <si>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</si>
  <si>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</si>
  <si>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</si>
  <si>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</si>
  <si>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</si>
  <si>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</si>
  <si>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</si>
  <si>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</si>
  <si>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</si>
  <si>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</si>
  <si>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</si>
  <si>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</si>
  <si>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</si>
  <si>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</si>
  <si>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</si>
  <si>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</si>
  <si>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</si>
  <si>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</si>
  <si>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</si>
  <si>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</si>
  <si>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</si>
  <si>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</si>
  <si>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</si>
  <si>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</si>
  <si>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</si>
  <si>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</si>
  <si>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</si>
  <si>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</si>
  <si>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</si>
  <si>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</si>
  <si>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</si>
  <si>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</si>
  <si>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</si>
  <si>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</si>
  <si>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</si>
  <si>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</si>
  <si>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</si>
  <si>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</si>
  <si>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</si>
  <si>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</si>
  <si>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</si>
  <si>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</si>
  <si>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</si>
  <si>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</si>
  <si>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</si>
  <si>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</si>
  <si>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</si>
  <si>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</si>
  <si>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</si>
  <si>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</si>
  <si>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</si>
  <si>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</si>
  <si>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</si>
  <si>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</si>
  <si>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</si>
  <si>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</si>
  <si>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</si>
  <si>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</si>
  <si>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</si>
  <si>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</si>
  <si>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</si>
  <si>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</si>
  <si>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</si>
  <si>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</si>
  <si>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</si>
  <si>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</si>
  <si>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</si>
  <si>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</si>
  <si>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</si>
  <si>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</si>
  <si>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</si>
  <si>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</si>
  <si>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</si>
  <si>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</si>
  <si>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</si>
  <si>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</si>
  <si>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</si>
  <si>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</si>
  <si>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</si>
  <si>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</si>
  <si>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</si>
  <si>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</si>
  <si>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</si>
  <si>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</si>
  <si>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</si>
  <si>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</si>
  <si>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</si>
  <si>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</si>
  <si>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</si>
  <si>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</si>
  <si>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</si>
  <si>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</si>
  <si>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</si>
  <si>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</si>
  <si>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</si>
  <si>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</si>
  <si>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</si>
  <si>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</si>
  <si>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</si>
  <si>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</si>
  <si>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</si>
  <si>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</si>
  <si>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</si>
  <si>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</si>
  <si>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</si>
  <si>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</si>
  <si>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</si>
  <si>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</si>
  <si>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</si>
  <si>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</si>
  <si>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</si>
  <si>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</si>
  <si>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</si>
  <si>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</si>
  <si>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</si>
  <si>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</si>
  <si>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</si>
  <si>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</si>
  <si>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</si>
  <si>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</si>
  <si>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</si>
  <si>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</si>
  <si>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</si>
  <si>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</si>
  <si>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</si>
  <si>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</si>
  <si>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</si>
  <si>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</si>
  <si>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</si>
  <si>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</si>
  <si>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</si>
  <si>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</si>
  <si>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</si>
  <si>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</si>
  <si>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</si>
  <si>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</si>
  <si>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</si>
  <si>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</si>
  <si>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</si>
  <si>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</si>
  <si>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</si>
  <si>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</si>
  <si>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</si>
  <si>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</si>
  <si>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</si>
  <si>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</si>
  <si>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</si>
  <si>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</si>
  <si>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</si>
  <si>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</si>
  <si>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</si>
  <si>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</si>
  <si>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</si>
  <si>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</si>
  <si>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</si>
  <si>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</si>
  <si>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</si>
  <si>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</si>
  <si>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</si>
  <si>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</si>
  <si>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</si>
  <si>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</si>
  <si>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</si>
  <si>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</si>
  <si>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</si>
  <si>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</si>
  <si>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</si>
  <si>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</si>
  <si>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</si>
  <si>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</si>
  <si>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</si>
  <si>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</si>
  <si>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</si>
  <si>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</si>
  <si>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</si>
  <si>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</si>
  <si>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</si>
  <si>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</si>
  <si>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</si>
  <si>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</si>
  <si>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</si>
  <si>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</si>
  <si>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</si>
  <si>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</si>
  <si>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</si>
  <si>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</si>
  <si>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</si>
  <si>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</si>
  <si>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</si>
  <si>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</si>
  <si>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</si>
  <si>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</si>
  <si>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</si>
  <si>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</si>
  <si>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</si>
  <si>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</si>
  <si>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</si>
  <si>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</si>
  <si>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</si>
  <si>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</si>
  <si>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</si>
  <si>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</si>
  <si>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</si>
  <si>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</si>
  <si>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</si>
  <si>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</si>
  <si>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</si>
  <si>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</si>
  <si>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</si>
  <si>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</si>
  <si>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</si>
  <si>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</si>
  <si>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</si>
  <si>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</si>
  <si>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</si>
  <si>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</si>
  <si>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</si>
  <si>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</si>
  <si>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</si>
  <si>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</si>
  <si>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</si>
  <si>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</si>
  <si>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</si>
  <si>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</si>
  <si>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</si>
  <si>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</si>
  <si>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</si>
  <si>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</si>
  <si>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</si>
  <si>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</si>
  <si>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</si>
  <si>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</si>
  <si>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</si>
  <si>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</si>
  <si>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</si>
  <si>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</si>
  <si>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</si>
  <si>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</si>
  <si>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</si>
  <si>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</si>
  <si>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</si>
  <si>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</si>
  <si>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</si>
  <si>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</si>
  <si>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</si>
  <si>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</si>
  <si>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</si>
  <si>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</si>
  <si>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</si>
  <si>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</si>
  <si>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</si>
  <si>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</si>
  <si>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</si>
  <si>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</si>
  <si>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</si>
  <si>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</si>
  <si>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</si>
  <si>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</si>
  <si>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</si>
  <si>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</si>
  <si>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</si>
  <si>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</si>
  <si>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</si>
  <si>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</si>
  <si>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</si>
  <si>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</si>
  <si>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</si>
  <si>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</si>
  <si>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</si>
  <si>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</si>
  <si>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</si>
  <si>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</si>
  <si>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</si>
  <si>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</si>
  <si>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</si>
  <si>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</si>
  <si>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</si>
  <si>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</si>
  <si>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</si>
  <si>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</si>
  <si>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</si>
  <si>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</si>
  <si>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</si>
  <si>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</si>
  <si>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</si>
  <si>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</si>
  <si>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</si>
  <si>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</si>
  <si>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</si>
  <si>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</si>
  <si>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</si>
  <si>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</si>
  <si>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</si>
  <si>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</si>
  <si>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</si>
  <si>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</si>
  <si>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</si>
  <si>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</si>
  <si>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</si>
  <si>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</si>
  <si>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</si>
  <si>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</si>
  <si>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</si>
  <si>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</si>
  <si>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</si>
  <si>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</si>
  <si>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</si>
  <si>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</si>
  <si>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</si>
  <si>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</si>
  <si>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</si>
  <si>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</si>
  <si>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</si>
  <si>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</si>
  <si>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</si>
  <si>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</si>
  <si>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</si>
  <si>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</si>
  <si>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</si>
  <si>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</si>
  <si>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</si>
  <si>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</si>
  <si>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</si>
  <si>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</si>
  <si>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</si>
  <si>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</si>
  <si>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</si>
  <si>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</si>
  <si>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</si>
  <si>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</si>
  <si>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</si>
  <si>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</si>
  <si>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</si>
  <si>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</si>
  <si>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</si>
  <si>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</si>
  <si>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</si>
  <si>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</si>
  <si>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</si>
  <si>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</si>
  <si>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</si>
  <si>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</si>
  <si>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</si>
  <si>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</si>
  <si>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</si>
  <si>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</si>
  <si>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</si>
  <si>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</si>
  <si>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</si>
  <si>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</si>
  <si>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</si>
  <si>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</si>
  <si>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</si>
  <si>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</si>
  <si>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</si>
  <si>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</si>
  <si>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</si>
  <si>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</si>
  <si>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</si>
  <si>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</si>
  <si>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</si>
  <si>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</si>
  <si>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</si>
  <si>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</si>
  <si>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</si>
  <si>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</si>
  <si>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</si>
  <si>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</si>
  <si>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</si>
  <si>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</si>
  <si>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</si>
  <si>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</si>
  <si>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</si>
  <si>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</si>
  <si>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</si>
  <si>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</si>
  <si>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</si>
  <si>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</si>
  <si>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</si>
  <si>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</si>
  <si>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</si>
  <si>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</si>
  <si>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</si>
  <si>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</si>
  <si>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</si>
  <si>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</si>
  <si>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</si>
  <si>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</si>
  <si>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</si>
  <si>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</si>
  <si>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</si>
  <si>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</si>
  <si>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</si>
  <si>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</si>
  <si>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</si>
  <si>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</si>
  <si>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</si>
  <si>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</si>
  <si>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</si>
  <si>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</si>
  <si>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</si>
  <si>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</si>
  <si>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</si>
  <si>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</si>
  <si>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</si>
  <si>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</si>
  <si>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</si>
  <si>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</si>
  <si>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</si>
  <si>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</si>
  <si>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</si>
  <si>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</si>
  <si>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</si>
  <si>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</si>
  <si>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</si>
  <si>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</si>
  <si>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</si>
  <si>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</si>
  <si>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</si>
  <si>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</si>
  <si>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</si>
  <si>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</si>
  <si>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</si>
  <si>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</si>
  <si>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</si>
  <si>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</si>
  <si>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</si>
  <si>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</si>
  <si>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</si>
  <si>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</si>
  <si>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</si>
  <si>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</si>
  <si>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</si>
  <si>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</si>
  <si>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</si>
  <si>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</si>
  <si>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</si>
  <si>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</si>
  <si>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</si>
  <si>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</si>
  <si>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</si>
  <si>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</si>
  <si>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</si>
  <si>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</si>
  <si>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</si>
  <si>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</si>
  <si>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</si>
  <si>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</si>
  <si>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</si>
  <si>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</si>
  <si>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</si>
  <si>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</si>
  <si>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</si>
  <si>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</si>
  <si>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</si>
  <si>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</si>
  <si>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</si>
  <si>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</si>
  <si>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</si>
  <si>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</si>
  <si>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</si>
  <si>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</si>
  <si>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</si>
  <si>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</si>
  <si>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</si>
  <si>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</si>
  <si>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</si>
  <si>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</si>
  <si>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</si>
  <si>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</si>
  <si>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</si>
  <si>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</si>
  <si>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</si>
  <si>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</si>
  <si>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</si>
  <si>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</si>
  <si>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</si>
  <si>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</si>
  <si>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</si>
  <si>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</si>
  <si>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</si>
  <si>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</si>
  <si>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</si>
  <si>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</si>
  <si>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</si>
  <si>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</si>
  <si>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</si>
  <si>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</si>
  <si>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</si>
  <si>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</si>
  <si>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</si>
  <si>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</si>
  <si>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</si>
  <si>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</si>
  <si>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</si>
  <si>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</si>
  <si>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</si>
  <si>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</si>
  <si>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</si>
  <si>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</si>
  <si>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</si>
  <si>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</si>
  <si>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</si>
  <si>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</si>
  <si>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</si>
  <si>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</si>
  <si>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</si>
  <si>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</si>
  <si>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</si>
  <si>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</si>
  <si>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</si>
  <si>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</si>
  <si>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</si>
  <si>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</si>
  <si>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</si>
  <si>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</si>
  <si>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</si>
  <si>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</si>
  <si>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</si>
  <si>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</si>
  <si>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</si>
  <si>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</si>
  <si>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</si>
  <si>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</si>
  <si>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</si>
  <si>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</si>
  <si>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</si>
  <si>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</si>
  <si>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</si>
  <si>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</si>
  <si>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</si>
  <si>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</si>
  <si>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</si>
  <si>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</si>
  <si>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</si>
  <si>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</si>
  <si>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</si>
  <si>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</si>
  <si>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</si>
  <si>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</si>
  <si>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</si>
  <si>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</si>
  <si>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</si>
  <si>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</si>
  <si>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</si>
  <si>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</si>
  <si>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</si>
  <si>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</si>
  <si>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</si>
  <si>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</si>
  <si>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</si>
  <si>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</si>
  <si>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</si>
  <si>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</si>
  <si>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</si>
  <si>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</si>
  <si>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</si>
  <si>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</si>
  <si>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</si>
  <si>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</si>
  <si>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</si>
  <si>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</si>
  <si>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</si>
  <si>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</si>
  <si>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</si>
  <si>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</si>
  <si>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</si>
  <si>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</si>
  <si>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</si>
  <si>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</si>
  <si>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</si>
  <si>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</si>
  <si>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</si>
  <si>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</si>
  <si>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</si>
  <si>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</si>
  <si>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</si>
  <si>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</si>
  <si>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</si>
  <si>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</si>
  <si>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</si>
  <si>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</si>
  <si>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</si>
  <si>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</si>
  <si>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</si>
  <si>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</si>
  <si>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</si>
  <si>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</si>
  <si>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</si>
  <si>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</si>
  <si>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</si>
  <si>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</si>
  <si>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</si>
  <si>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</si>
  <si>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</si>
  <si>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</si>
  <si>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</si>
  <si>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</si>
  <si>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</si>
  <si>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</si>
  <si>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</si>
  <si>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</si>
  <si>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</si>
  <si>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</si>
  <si>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</si>
  <si>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</si>
  <si>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</si>
  <si>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</si>
  <si>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</si>
  <si>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</si>
  <si>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</si>
  <si>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</si>
  <si>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</si>
  <si>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</si>
  <si>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</si>
  <si>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</si>
  <si>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</si>
  <si>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</si>
  <si>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</si>
  <si>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</si>
  <si>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</si>
  <si>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</si>
  <si>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</si>
  <si>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</si>
  <si>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</si>
  <si>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</si>
  <si>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</si>
  <si>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</si>
  <si>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</si>
  <si>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</si>
  <si>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</si>
  <si>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</si>
  <si>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</si>
  <si>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</si>
  <si>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</si>
  <si>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</si>
  <si>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</si>
  <si>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</si>
  <si>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</si>
  <si>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</si>
  <si>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</si>
  <si>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</si>
  <si>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</si>
  <si>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</si>
  <si>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</si>
  <si>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</si>
  <si>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</si>
  <si>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</si>
  <si>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</si>
  <si>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</si>
  <si>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</si>
  <si>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</si>
  <si>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</si>
  <si>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</si>
  <si>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</si>
  <si>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</si>
  <si>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</si>
  <si>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</si>
  <si>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</si>
  <si>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</si>
  <si>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</si>
  <si>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</si>
  <si>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</si>
  <si>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</si>
  <si>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</si>
  <si>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</si>
  <si>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</si>
  <si>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</si>
  <si>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</si>
  <si>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</si>
  <si>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</si>
  <si>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</si>
  <si>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</si>
  <si>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</si>
  <si>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</si>
  <si>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</si>
  <si>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</si>
  <si>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</si>
  <si>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</si>
  <si>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</si>
  <si>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</si>
  <si>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</si>
  <si>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</si>
  <si>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</si>
  <si>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</si>
  <si>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</si>
  <si>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</si>
  <si>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</si>
  <si>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</si>
  <si>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</si>
  <si>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</si>
  <si>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</si>
  <si>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</si>
  <si>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</si>
  <si>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</si>
  <si>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</si>
  <si>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</si>
  <si>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</si>
  <si>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</si>
  <si>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</si>
  <si>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</si>
  <si>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</si>
  <si>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</si>
  <si>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</si>
  <si>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</si>
  <si>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</si>
  <si>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</si>
  <si>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</si>
  <si>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</si>
  <si>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</si>
  <si>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</si>
  <si>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</si>
  <si>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</si>
  <si>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</si>
  <si>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</si>
  <si>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</si>
  <si>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</si>
  <si>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</si>
  <si>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</si>
  <si>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</si>
  <si>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</si>
  <si>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</si>
  <si>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</si>
  <si>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</si>
  <si>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</si>
  <si>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</si>
  <si>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</si>
  <si>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</si>
  <si>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</si>
  <si>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</si>
  <si>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</si>
  <si>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</si>
  <si>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</si>
  <si>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</si>
  <si>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</si>
  <si>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</si>
  <si>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</si>
  <si>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</si>
  <si>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</si>
  <si>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</si>
  <si>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</si>
  <si>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</si>
  <si>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</si>
  <si>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</si>
  <si>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</si>
  <si>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</si>
  <si>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</si>
  <si>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</si>
  <si>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</si>
  <si>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</si>
  <si>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</si>
  <si>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</si>
  <si>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</si>
  <si>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</si>
  <si>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</si>
  <si>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</si>
  <si>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</si>
  <si>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</si>
  <si>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</si>
  <si>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</si>
  <si>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</si>
  <si>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</si>
  <si>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</si>
  <si>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</si>
  <si>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</si>
  <si>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</si>
  <si>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</si>
  <si>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</si>
  <si>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</si>
  <si>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</si>
  <si>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</si>
  <si>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</si>
  <si>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</si>
  <si>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</si>
  <si>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</si>
  <si>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</si>
  <si>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</si>
  <si>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</si>
  <si>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</si>
  <si>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</si>
  <si>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</si>
  <si>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</si>
  <si>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</si>
  <si>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</si>
  <si>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</si>
  <si>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</si>
  <si>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</si>
  <si>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</si>
  <si>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</si>
  <si>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</si>
  <si>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</si>
  <si>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</si>
  <si>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</si>
  <si>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</si>
  <si>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</si>
  <si>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</si>
  <si>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</si>
  <si>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</si>
  <si>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</si>
  <si>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</si>
  <si>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</si>
  <si>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</si>
  <si>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</si>
  <si>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</si>
  <si>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</si>
  <si>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</si>
  <si>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</si>
  <si>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</si>
  <si>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</si>
  <si>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</si>
  <si>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</si>
  <si>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</si>
  <si>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</si>
  <si>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</si>
  <si>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</si>
  <si>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</si>
  <si>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</si>
  <si>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</si>
  <si>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</si>
  <si>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</si>
  <si>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</si>
  <si>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</si>
  <si>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</si>
  <si>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</si>
  <si>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</si>
  <si>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</si>
  <si>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</si>
  <si>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</si>
  <si>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</si>
  <si>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</si>
  <si>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</si>
  <si>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</si>
  <si>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</si>
  <si>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</si>
  <si>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</si>
  <si>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</si>
  <si>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</si>
  <si>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</si>
  <si>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</si>
  <si>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</si>
  <si>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</si>
  <si>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</si>
  <si>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</si>
  <si>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</si>
  <si>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</si>
  <si>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</si>
  <si>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</si>
  <si>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</si>
  <si>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</si>
  <si>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</si>
  <si>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</si>
  <si>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</si>
  <si>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</si>
  <si>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</si>
  <si>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</si>
  <si>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</si>
  <si>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</si>
  <si>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</si>
  <si>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</si>
  <si>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</si>
  <si>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</si>
  <si>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</si>
  <si>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</si>
  <si>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</si>
  <si>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</si>
  <si>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</si>
  <si>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</si>
  <si>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</si>
  <si>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</si>
  <si>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</si>
  <si>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</si>
  <si>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</si>
  <si>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</si>
  <si>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</si>
  <si>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</si>
  <si>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</si>
  <si>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</si>
  <si>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</si>
  <si>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</si>
  <si>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</si>
  <si>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</si>
  <si>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</si>
  <si>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</si>
  <si>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</si>
  <si>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</si>
  <si>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</si>
  <si>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</si>
  <si>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</si>
  <si>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</si>
  <si>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</si>
  <si>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</si>
  <si>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</si>
  <si>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</si>
  <si>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</si>
  <si>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</si>
  <si>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</si>
  <si>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</si>
  <si>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</si>
  <si>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</si>
  <si>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</si>
  <si>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</si>
  <si>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</si>
  <si>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</si>
  <si>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</si>
  <si>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</si>
  <si>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</si>
  <si>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</si>
  <si>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</si>
  <si>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</si>
  <si>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</si>
  <si>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</si>
  <si>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</si>
  <si>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</si>
  <si>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</si>
  <si>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</si>
  <si>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</si>
  <si>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</si>
  <si>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</si>
  <si>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</si>
  <si>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</si>
  <si>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</si>
  <si>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</si>
  <si>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</si>
  <si>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</si>
  <si>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</si>
  <si>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</si>
  <si>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</si>
  <si>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</si>
  <si>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</si>
  <si>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</si>
  <si>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</si>
  <si>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</si>
  <si>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</si>
  <si>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</si>
  <si>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</si>
  <si>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</si>
  <si>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</si>
  <si>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</si>
  <si>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</si>
  <si>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</si>
  <si>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</si>
  <si>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</si>
  <si>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</si>
  <si>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</si>
  <si>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</si>
  <si>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</si>
  <si>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</si>
  <si>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</si>
  <si>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</si>
  <si>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</si>
  <si>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</si>
  <si>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</si>
  <si>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</si>
  <si>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</si>
  <si>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</si>
  <si>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</si>
  <si>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</si>
  <si>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</si>
  <si>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</si>
  <si>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</si>
  <si>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</si>
  <si>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</si>
  <si>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</si>
  <si>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</si>
  <si>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</si>
  <si>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</si>
  <si>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</si>
  <si>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</si>
  <si>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</si>
  <si>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</si>
  <si>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</si>
  <si>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</si>
  <si>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</si>
  <si>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</si>
  <si>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</si>
  <si>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</si>
  <si>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</si>
  <si>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</si>
  <si>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</si>
  <si>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</si>
  <si>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</si>
  <si>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</si>
  <si>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</si>
  <si>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</si>
  <si>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</si>
  <si>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</si>
  <si>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</si>
  <si>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</si>
  <si>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</si>
  <si>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</si>
  <si>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</si>
  <si>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</si>
  <si>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</si>
  <si>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</si>
  <si>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</si>
  <si>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</si>
  <si>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</si>
  <si>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</si>
  <si>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</si>
  <si>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</si>
  <si>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</si>
  <si>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</si>
  <si>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</si>
  <si>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</si>
  <si>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</si>
  <si>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</si>
  <si>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</si>
  <si>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</si>
  <si>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</si>
  <si>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</si>
  <si>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</si>
  <si>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</si>
  <si>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</si>
  <si>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</si>
  <si>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</si>
  <si>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</si>
  <si>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</si>
  <si>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</si>
  <si>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</si>
  <si>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</si>
  <si>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</si>
  <si>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</si>
  <si>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</si>
  <si>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</si>
  <si>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</si>
  <si>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</si>
  <si>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</si>
  <si>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</si>
  <si>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</si>
  <si>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</si>
  <si>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</si>
  <si>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</si>
  <si>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</si>
  <si>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</si>
  <si>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</si>
  <si>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</si>
  <si>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</si>
  <si>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</si>
  <si>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</si>
  <si>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</si>
  <si>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</si>
  <si>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</si>
  <si>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</si>
  <si>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</si>
  <si>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</si>
  <si>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</si>
  <si>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</si>
  <si>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</si>
  <si>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</si>
  <si>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</si>
  <si>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</si>
  <si>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</si>
  <si>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</si>
  <si>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</si>
  <si>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</si>
  <si>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</si>
  <si>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</si>
  <si>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</si>
  <si>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</si>
  <si>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</si>
  <si>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</si>
  <si>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</si>
  <si>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</si>
  <si>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</si>
  <si>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</si>
  <si>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</si>
  <si>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</si>
  <si>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</si>
  <si>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</si>
  <si>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</si>
  <si>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</si>
  <si>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</si>
  <si>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</si>
  <si>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</si>
  <si>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</si>
  <si>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</si>
  <si>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</si>
  <si>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</si>
  <si>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</si>
  <si>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</si>
  <si>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</si>
  <si>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</si>
  <si>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</si>
  <si>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</si>
  <si>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</si>
  <si>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</si>
  <si>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</si>
  <si>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</si>
  <si>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</si>
  <si>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</si>
  <si>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</si>
  <si>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</si>
  <si>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</si>
  <si>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</si>
  <si>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</si>
  <si>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</si>
  <si>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</si>
  <si>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</si>
  <si>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</si>
  <si>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</si>
  <si>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</si>
  <si>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</si>
  <si>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</si>
  <si>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</si>
  <si>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</si>
  <si>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</si>
  <si>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</si>
  <si>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</si>
  <si>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</si>
  <si>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</si>
  <si>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</si>
  <si>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</si>
  <si>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</si>
  <si>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</si>
  <si>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</si>
  <si>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</si>
  <si>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</si>
  <si>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</si>
  <si>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</si>
  <si>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</si>
  <si>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</si>
  <si>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</si>
  <si>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</si>
  <si>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</si>
  <si>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</si>
  <si>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</si>
  <si>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</si>
  <si>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</si>
  <si>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</si>
  <si>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</si>
  <si>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</si>
  <si>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</si>
  <si>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</si>
  <si>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</si>
  <si>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</si>
  <si>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</si>
  <si>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</si>
  <si>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</si>
  <si>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</si>
  <si>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</si>
  <si>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</si>
  <si>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</si>
  <si>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</si>
  <si>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</si>
  <si>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</si>
  <si>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</si>
  <si>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</si>
  <si>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</si>
  <si>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</si>
  <si>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</si>
  <si>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</si>
  <si>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</si>
  <si>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</si>
  <si>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</si>
  <si>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</si>
  <si>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</si>
  <si>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</si>
  <si>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</si>
  <si>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</si>
  <si>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</si>
  <si>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</si>
  <si>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</si>
  <si>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</si>
  <si>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</si>
  <si>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</si>
  <si>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</si>
  <si>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</si>
  <si>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</si>
  <si>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</si>
  <si>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</si>
  <si>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</si>
  <si>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</si>
  <si>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</si>
  <si>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</si>
  <si>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</si>
  <si>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</si>
  <si>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</si>
  <si>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</si>
  <si>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</si>
  <si>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</si>
  <si>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</si>
  <si>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</si>
  <si>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</si>
  <si>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</si>
  <si>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</si>
  <si>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</si>
  <si>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</si>
  <si>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</si>
  <si>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</si>
  <si>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</si>
  <si>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</si>
  <si>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</si>
  <si>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</si>
  <si>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</si>
  <si>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</si>
  <si>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</si>
  <si>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</si>
  <si>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</si>
  <si>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</si>
  <si>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</si>
  <si>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</si>
  <si>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</si>
  <si>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</si>
  <si>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</si>
  <si>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</si>
  <si>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</si>
  <si>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</si>
  <si>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</si>
  <si>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</si>
  <si>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</si>
  <si>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</si>
  <si>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</si>
  <si>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</si>
  <si>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</si>
  <si>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</si>
  <si>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</si>
  <si>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</si>
  <si>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</si>
  <si>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</si>
  <si>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</si>
  <si>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</si>
  <si>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</si>
  <si>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</si>
  <si>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</si>
  <si>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</si>
  <si>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</si>
  <si>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</si>
  <si>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</si>
  <si>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</si>
  <si>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</si>
  <si>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</si>
  <si>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</si>
  <si>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</si>
  <si>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</si>
  <si>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</si>
  <si>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</si>
  <si>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</si>
  <si>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</si>
  <si>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</si>
  <si>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</si>
  <si>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</si>
  <si>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</si>
  <si>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</si>
  <si>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</si>
  <si>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</si>
  <si>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</si>
  <si>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</si>
  <si>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</si>
  <si>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</si>
  <si>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</si>
  <si>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</si>
  <si>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</si>
  <si>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</si>
  <si>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</si>
  <si>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</si>
  <si>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</si>
  <si>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</si>
  <si>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</si>
  <si>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</si>
  <si>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</si>
  <si>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</si>
  <si>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</si>
  <si>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</si>
  <si>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</si>
  <si>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</si>
  <si>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</si>
  <si>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</si>
  <si>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</si>
  <si>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</si>
  <si>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</si>
  <si>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</si>
  <si>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</si>
  <si>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</si>
  <si>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</si>
  <si>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</si>
  <si>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</si>
  <si>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</si>
  <si>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</si>
  <si>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</si>
  <si>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</si>
  <si>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</si>
  <si>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</si>
  <si>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</si>
  <si>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</si>
  <si>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</si>
  <si>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</si>
  <si>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</si>
  <si>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</si>
  <si>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</si>
  <si>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</si>
  <si>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</si>
  <si>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</si>
  <si>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</si>
  <si>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</si>
  <si>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</si>
  <si>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</si>
  <si>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</si>
  <si>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</si>
  <si>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</si>
  <si>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</si>
  <si>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</si>
  <si>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</si>
  <si>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</si>
  <si>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</si>
  <si>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</si>
  <si>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</si>
  <si>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</si>
  <si>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</si>
  <si>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</si>
  <si>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</si>
  <si>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</si>
  <si>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</si>
  <si>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</si>
  <si>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</si>
  <si>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</si>
  <si>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</si>
  <si>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</si>
  <si>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</si>
  <si>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</si>
  <si>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</si>
  <si>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</si>
  <si>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</si>
  <si>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</si>
  <si>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</si>
  <si>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</si>
  <si>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</si>
  <si>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</si>
  <si>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</si>
  <si>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</si>
  <si>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</si>
  <si>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</si>
  <si>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</si>
  <si>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</si>
  <si>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</si>
  <si>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</si>
  <si>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</si>
  <si>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</si>
  <si>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</si>
  <si>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</si>
  <si>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</si>
  <si>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</si>
  <si>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</si>
  <si>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</si>
  <si>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</si>
  <si>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</si>
  <si>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</si>
  <si>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</si>
  <si>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</si>
  <si>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</si>
  <si>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</si>
  <si>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</si>
  <si>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</si>
  <si>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</si>
  <si>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</si>
  <si>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</si>
  <si>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</si>
  <si>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</si>
  <si>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</si>
  <si>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</si>
  <si>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</si>
  <si>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</si>
  <si>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</si>
  <si>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</si>
  <si>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</si>
  <si>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</si>
  <si>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</si>
  <si>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</si>
  <si>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</si>
  <si>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</si>
  <si>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</si>
  <si>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</si>
  <si>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</si>
  <si>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</si>
  <si>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</si>
  <si>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</si>
  <si>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</si>
  <si>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</si>
  <si>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</si>
  <si>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</si>
  <si>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</si>
  <si>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</si>
  <si>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</si>
  <si>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</si>
  <si>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</si>
  <si>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</si>
  <si>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</si>
  <si>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</si>
  <si>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</si>
  <si>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</si>
  <si>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</si>
  <si>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</si>
  <si>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</si>
  <si>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</si>
  <si>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</si>
  <si>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</si>
  <si>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</si>
  <si>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</si>
  <si>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</si>
  <si>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</si>
  <si>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</si>
  <si>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</si>
  <si>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</si>
  <si>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</si>
  <si>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</si>
  <si>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</si>
  <si>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</si>
  <si>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</si>
  <si>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</si>
  <si>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</si>
  <si>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</si>
  <si>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</si>
  <si>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</si>
  <si>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</si>
  <si>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</si>
  <si>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</si>
  <si>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</si>
  <si>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</si>
  <si>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</si>
  <si>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</si>
  <si>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</si>
  <si>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</si>
  <si>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</si>
  <si>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</si>
  <si>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</si>
  <si>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</si>
  <si>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</si>
  <si>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</si>
  <si>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</si>
  <si>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</si>
  <si>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</si>
  <si>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</si>
  <si>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</si>
  <si>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</si>
  <si>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</si>
  <si>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</si>
  <si>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</si>
  <si>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</si>
  <si>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</si>
  <si>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</si>
  <si>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</si>
  <si>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</si>
  <si>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</si>
  <si>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</si>
  <si>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</si>
  <si>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</si>
  <si>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</si>
  <si>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</si>
  <si>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</si>
  <si>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</si>
  <si>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</si>
  <si>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</si>
  <si>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</si>
  <si>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</si>
  <si>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</si>
  <si>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</si>
  <si>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</si>
  <si>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</si>
  <si>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</si>
  <si>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</si>
  <si>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</si>
  <si>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</si>
  <si>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</si>
  <si>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</si>
  <si>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</si>
  <si>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</si>
  <si>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</si>
  <si>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</si>
  <si>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</si>
  <si>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</si>
  <si>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</si>
  <si>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</si>
  <si>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</si>
  <si>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</si>
  <si>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</si>
  <si>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</si>
  <si>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</si>
  <si>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</si>
  <si>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</si>
  <si>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</si>
  <si>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</si>
  <si>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</si>
  <si>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</si>
  <si>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</si>
  <si>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</si>
  <si>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</si>
  <si>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</si>
  <si>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</si>
  <si>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</si>
  <si>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</si>
  <si>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</si>
  <si>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</si>
  <si>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</si>
  <si>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</si>
  <si>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</si>
  <si>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</si>
  <si>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</si>
  <si>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</si>
  <si>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</si>
  <si>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</si>
  <si>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</si>
  <si>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</si>
  <si>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</si>
  <si>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</si>
  <si>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</si>
  <si>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</si>
  <si>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</si>
  <si>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</si>
  <si>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</si>
  <si>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</si>
  <si>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</si>
  <si>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</si>
  <si>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</si>
  <si>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</si>
  <si>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</si>
  <si>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</si>
  <si>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</si>
  <si>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</si>
  <si>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</si>
  <si>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</si>
  <si>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</si>
  <si>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</si>
  <si>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</si>
  <si>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</si>
  <si>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</si>
  <si>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</si>
  <si>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</si>
  <si>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</si>
  <si>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</si>
  <si>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</si>
  <si>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</si>
  <si>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</si>
  <si>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</si>
  <si>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</si>
  <si>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</si>
  <si>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</si>
  <si>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</si>
  <si>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</si>
  <si>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</si>
  <si>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</si>
  <si>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</si>
  <si>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</si>
  <si>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</si>
  <si>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</si>
  <si>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</si>
  <si>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</si>
  <si>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</si>
  <si>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</si>
  <si>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</si>
  <si>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</si>
  <si>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</si>
  <si>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</si>
  <si>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</si>
  <si>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</si>
  <si>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</si>
  <si>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</si>
  <si>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</si>
  <si>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</si>
  <si>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</si>
  <si>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</si>
  <si>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</si>
  <si>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</si>
  <si>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</si>
  <si>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</si>
  <si>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</si>
  <si>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</si>
  <si>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</si>
  <si>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</si>
  <si>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</si>
  <si>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</si>
  <si>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</si>
  <si>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</si>
  <si>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</si>
  <si>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</si>
  <si>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</si>
  <si>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</si>
  <si>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</si>
  <si>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</si>
  <si>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</si>
  <si>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</si>
  <si>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</si>
  <si>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</si>
  <si>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</si>
  <si>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</si>
  <si>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</si>
  <si>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</si>
  <si>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</si>
  <si>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</si>
  <si>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</si>
  <si>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</si>
  <si>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</si>
  <si>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</si>
  <si>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</si>
  <si>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</si>
  <si>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</si>
  <si>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</si>
  <si>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</si>
  <si>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</si>
  <si>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</si>
  <si>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</si>
  <si>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</si>
  <si>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</si>
  <si>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</si>
  <si>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</si>
  <si>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</si>
  <si>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</si>
  <si>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</si>
  <si>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</si>
  <si>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</si>
  <si>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</si>
  <si>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</si>
  <si>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</si>
  <si>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</si>
  <si>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</si>
  <si>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</si>
  <si>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</si>
  <si>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</si>
  <si>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</si>
  <si>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</si>
  <si>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</si>
  <si>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</si>
  <si>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</si>
  <si>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</si>
  <si>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</si>
  <si>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</si>
  <si>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</si>
  <si>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</si>
  <si>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</si>
  <si>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</si>
  <si>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</si>
  <si>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</si>
  <si>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</si>
  <si>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</si>
  <si>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</si>
  <si>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</si>
  <si>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</si>
  <si>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</si>
  <si>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</si>
  <si>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</si>
  <si>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</si>
  <si>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</si>
  <si>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</si>
  <si>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</si>
  <si>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</si>
  <si>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</si>
  <si>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</si>
  <si>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</si>
  <si>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</si>
  <si>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</si>
  <si>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</si>
  <si>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</si>
  <si>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</si>
  <si>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</si>
  <si>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</si>
  <si>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</si>
  <si>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</si>
  <si>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</si>
  <si>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</si>
  <si>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</si>
  <si>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</si>
  <si>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</si>
  <si>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</si>
  <si>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</si>
  <si>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</si>
  <si>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</si>
  <si>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</si>
  <si>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</si>
  <si>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</si>
  <si>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</si>
  <si>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</si>
  <si>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</si>
  <si>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</si>
  <si>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</si>
  <si>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</si>
  <si>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</si>
  <si>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</si>
  <si>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</si>
  <si>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</si>
  <si>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</si>
  <si>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</si>
  <si>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</si>
  <si>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</si>
  <si>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</si>
  <si>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</si>
  <si>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</si>
  <si>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</si>
  <si>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</si>
  <si>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</si>
  <si>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</si>
  <si>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</si>
  <si>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</si>
  <si>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</si>
  <si>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</si>
  <si>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</si>
  <si>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</si>
  <si>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</si>
  <si>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</si>
  <si>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</si>
  <si>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</si>
  <si>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</si>
  <si>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</si>
  <si>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</si>
  <si>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</si>
  <si>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</si>
  <si>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</si>
  <si>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</si>
  <si>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</si>
  <si>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</si>
  <si>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</si>
  <si>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</si>
  <si>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</si>
  <si>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</si>
  <si>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</si>
  <si>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</si>
  <si>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</si>
  <si>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</si>
  <si>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</si>
  <si>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</si>
  <si>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</si>
  <si>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</si>
  <si>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</si>
  <si>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</si>
  <si>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</si>
  <si>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</si>
  <si>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</si>
  <si>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</si>
  <si>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</si>
  <si>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</si>
  <si>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</si>
  <si>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</si>
  <si>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</si>
  <si>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</si>
  <si>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</si>
  <si>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</si>
  <si>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</si>
  <si>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</si>
  <si>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</si>
  <si>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</si>
  <si>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</si>
  <si>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</si>
  <si>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</si>
  <si>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</si>
  <si>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</si>
  <si>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</si>
  <si>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</si>
  <si>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</si>
  <si>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</si>
  <si>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</si>
  <si>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</si>
  <si>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</si>
  <si>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</si>
  <si>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</si>
  <si>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</si>
  <si>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</si>
  <si>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</si>
  <si>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</si>
  <si>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</si>
  <si>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</si>
  <si>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</si>
  <si>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</si>
  <si>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</si>
  <si>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</si>
  <si>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</si>
  <si>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</si>
  <si>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</si>
  <si>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</si>
  <si>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</si>
  <si>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</si>
  <si>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</si>
  <si>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</si>
  <si>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</si>
  <si>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</si>
  <si>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</si>
  <si>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</si>
  <si>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</si>
  <si>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</si>
  <si>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</si>
  <si>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</si>
  <si>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</si>
  <si>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</si>
  <si>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</si>
  <si>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</si>
  <si>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</si>
  <si>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</si>
  <si>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</si>
  <si>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</si>
  <si>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</si>
  <si>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</si>
  <si>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</si>
  <si>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</si>
  <si>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</si>
  <si>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</si>
  <si>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</si>
  <si>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</si>
  <si>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</si>
  <si>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</si>
  <si>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</si>
  <si>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</si>
  <si>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</si>
  <si>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</si>
  <si>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</si>
  <si>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</si>
  <si>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</si>
  <si>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</si>
  <si>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</si>
  <si>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</si>
  <si>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</si>
  <si>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</si>
  <si>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</si>
  <si>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</si>
  <si>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</si>
  <si>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</si>
  <si>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</si>
  <si>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</si>
  <si>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</si>
  <si>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</si>
  <si>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</si>
  <si>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</si>
  <si>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</si>
  <si>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</si>
  <si>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</si>
  <si>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</si>
  <si>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</si>
  <si>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</si>
  <si>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</si>
  <si>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</si>
  <si>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</si>
  <si>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</si>
  <si>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</si>
  <si>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</si>
  <si>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</si>
  <si>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</si>
  <si>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</si>
  <si>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</si>
  <si>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</si>
  <si>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</si>
  <si>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</si>
  <si>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</si>
  <si>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</si>
  <si>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</si>
  <si>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</si>
  <si>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</si>
  <si>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</si>
  <si>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</si>
  <si>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</si>
  <si>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</si>
  <si>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</si>
  <si>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</si>
  <si>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</si>
  <si>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</si>
  <si>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</si>
  <si>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</si>
  <si>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</si>
  <si>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</si>
  <si>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</si>
  <si>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</si>
  <si>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</si>
  <si>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</si>
  <si>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</si>
  <si>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</si>
  <si>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</si>
  <si>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</si>
  <si>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</si>
  <si>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</si>
  <si>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</si>
  <si>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</si>
  <si>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</si>
  <si>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</si>
  <si>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</si>
  <si>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</si>
  <si>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</si>
  <si>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</si>
  <si>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</si>
  <si>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</si>
  <si>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</si>
  <si>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</si>
  <si>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</si>
  <si>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</si>
  <si>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</si>
  <si>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</si>
  <si>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</si>
  <si>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</si>
  <si>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</si>
  <si>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</si>
  <si>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</si>
  <si>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</si>
  <si>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</si>
  <si>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</si>
  <si>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</si>
  <si>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</si>
  <si>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</si>
  <si>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</si>
  <si>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</si>
  <si>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</si>
  <si>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</si>
  <si>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</si>
  <si>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</si>
  <si>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</si>
  <si>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</si>
  <si>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</si>
  <si>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</si>
  <si>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</si>
  <si>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</si>
  <si>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</si>
  <si>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</si>
  <si>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</si>
  <si>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</si>
  <si>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</si>
  <si>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</si>
  <si>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</si>
  <si>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</si>
  <si>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</si>
  <si>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</si>
  <si>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</si>
  <si>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</si>
  <si>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</si>
  <si>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</si>
  <si>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</si>
  <si>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</si>
  <si>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</si>
  <si>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</si>
  <si>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</si>
  <si>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</si>
  <si>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</si>
  <si>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</si>
  <si>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</si>
  <si>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</si>
  <si>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</si>
  <si>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</si>
  <si>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</si>
  <si>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</si>
  <si>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</si>
  <si>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</si>
  <si>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</si>
  <si>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</si>
  <si>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</si>
  <si>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</si>
  <si>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</si>
  <si>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</si>
  <si>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</si>
  <si>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</si>
  <si>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</si>
  <si>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</si>
  <si>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</si>
  <si>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</si>
  <si>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</si>
  <si>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</si>
  <si>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</si>
  <si>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</si>
  <si>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</si>
  <si>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</si>
  <si>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</si>
  <si>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</si>
  <si>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</si>
  <si>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</si>
  <si>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</si>
  <si>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</si>
  <si>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</si>
  <si>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</si>
  <si>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</si>
  <si>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</si>
  <si>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</si>
  <si>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</si>
  <si>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</si>
  <si>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</si>
  <si>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</si>
  <si>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</si>
  <si>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</si>
  <si>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</si>
  <si>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</si>
  <si>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</si>
  <si>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</si>
  <si>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</si>
  <si>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</si>
  <si>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</si>
  <si>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</si>
  <si>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</si>
  <si>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</si>
  <si>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</si>
  <si>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</si>
  <si>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</si>
  <si>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</si>
  <si>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</si>
  <si>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</si>
  <si>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</si>
  <si>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</si>
  <si>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</si>
  <si>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</si>
  <si>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</si>
  <si>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</si>
  <si>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</si>
  <si>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</si>
  <si>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</si>
  <si>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</si>
  <si>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</si>
  <si>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</si>
  <si>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</si>
  <si>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</si>
  <si>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</si>
  <si>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</si>
  <si>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</si>
  <si>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</si>
  <si>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</si>
  <si>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</si>
  <si>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</si>
  <si>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</si>
  <si>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</si>
  <si>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</si>
  <si>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</si>
  <si>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</si>
  <si>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</si>
  <si>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</si>
  <si>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</si>
  <si>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</si>
  <si>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</si>
  <si>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</si>
  <si>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</si>
  <si>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</si>
  <si>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</si>
  <si>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</si>
  <si>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</si>
  <si>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</si>
  <si>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</si>
  <si>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</si>
  <si>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</si>
  <si>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</si>
  <si>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</si>
  <si>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</si>
  <si>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</si>
  <si>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</si>
  <si>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</si>
  <si>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</si>
  <si>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</si>
  <si>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</si>
  <si>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</si>
  <si>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</si>
  <si>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</si>
  <si>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</si>
  <si>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</si>
  <si>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</si>
  <si>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</si>
  <si>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</si>
  <si>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</si>
  <si>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</si>
  <si>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</si>
  <si>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</si>
  <si>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</si>
  <si>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</si>
  <si>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</si>
  <si>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</si>
  <si>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</si>
  <si>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</si>
  <si>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</si>
  <si>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</si>
  <si>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</si>
  <si>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</si>
  <si>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</si>
  <si>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</si>
  <si>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</si>
  <si>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</si>
  <si>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</si>
  <si>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</si>
  <si>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</si>
  <si>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</si>
  <si>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</si>
  <si>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</si>
  <si>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</si>
  <si>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</si>
  <si>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</si>
  <si>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</si>
  <si>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</si>
  <si>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</si>
  <si>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</si>
  <si>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</si>
  <si>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</si>
  <si>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</si>
  <si>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</si>
  <si>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</si>
  <si>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</si>
  <si>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</si>
  <si>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</si>
  <si>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</si>
  <si>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</si>
  <si>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</si>
  <si>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</si>
  <si>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</si>
  <si>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</si>
  <si>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</si>
  <si>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</si>
  <si>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</si>
  <si>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</si>
  <si>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</si>
  <si>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</si>
  <si>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</si>
  <si>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</si>
  <si>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</si>
  <si>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</si>
  <si>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</si>
  <si>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</si>
  <si>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</si>
  <si>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</si>
  <si>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</si>
  <si>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</si>
  <si>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</si>
  <si>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</si>
  <si>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</si>
  <si>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</si>
  <si>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</si>
  <si>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</si>
  <si>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</si>
  <si>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</si>
  <si>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</si>
  <si>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</si>
  <si>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</si>
  <si>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</si>
  <si>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</si>
  <si>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</si>
  <si>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</si>
  <si>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</si>
  <si>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</si>
  <si>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</si>
  <si>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</si>
  <si>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</si>
  <si>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</si>
  <si>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</si>
  <si>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</si>
  <si>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</si>
  <si>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</si>
  <si>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</si>
  <si>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</si>
  <si>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</si>
  <si>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</si>
  <si>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</si>
  <si>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</si>
  <si>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</si>
  <si>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</si>
  <si>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</si>
  <si>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</si>
  <si>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</si>
  <si>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</si>
  <si>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</si>
  <si>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</si>
  <si>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</si>
  <si>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</si>
  <si>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</si>
  <si>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</si>
  <si>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</si>
  <si>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</si>
  <si>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</si>
  <si>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</si>
  <si>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</si>
  <si>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</si>
  <si>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</si>
  <si>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</si>
  <si>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</si>
  <si>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</si>
  <si>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</si>
  <si>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</si>
  <si>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</si>
  <si>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</si>
  <si>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</si>
  <si>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</si>
  <si>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</si>
  <si>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</si>
  <si>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</si>
  <si>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</si>
  <si>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</si>
  <si>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</si>
  <si>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</si>
  <si>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</si>
  <si>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</si>
  <si>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</si>
  <si>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</si>
  <si>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</si>
  <si>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</si>
  <si>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</si>
  <si>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</si>
  <si>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</si>
  <si>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</si>
  <si>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</si>
  <si>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</si>
  <si>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</si>
  <si>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</si>
  <si>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</si>
  <si>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</si>
  <si>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</si>
  <si>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</si>
  <si>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</si>
  <si>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</si>
  <si>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</si>
  <si>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</si>
  <si>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</si>
  <si>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</si>
  <si>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</si>
  <si>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</si>
  <si>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</si>
  <si>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</si>
  <si>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</si>
  <si>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</si>
  <si>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</si>
  <si>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</si>
  <si>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</si>
  <si>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</si>
  <si>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</si>
  <si>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</si>
  <si>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</si>
  <si>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</si>
  <si>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</si>
  <si>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</si>
  <si>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</si>
  <si>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</si>
  <si>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</si>
  <si>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</si>
  <si>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</si>
  <si>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</si>
  <si>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</si>
  <si>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</si>
  <si>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</si>
  <si>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</si>
  <si>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</si>
  <si>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</si>
  <si>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</si>
  <si>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</si>
  <si>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</si>
  <si>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</si>
  <si>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</si>
  <si>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</si>
  <si>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</si>
  <si>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</si>
  <si>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</si>
  <si>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</si>
  <si>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</si>
  <si>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</si>
  <si>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</si>
  <si>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</si>
  <si>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</si>
  <si>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</si>
  <si>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</si>
  <si>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</si>
  <si>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</si>
  <si>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</si>
  <si>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</si>
  <si>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</si>
  <si>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</si>
  <si>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</si>
  <si>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</si>
  <si>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</si>
  <si>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</si>
  <si>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</si>
  <si>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</si>
  <si>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</si>
  <si>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</si>
  <si>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</si>
  <si>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</si>
  <si>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</si>
  <si>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</si>
  <si>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</si>
  <si>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</si>
  <si>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</si>
  <si>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</si>
  <si>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</si>
  <si>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</si>
  <si>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</si>
  <si>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</si>
  <si>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</si>
  <si>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</si>
  <si>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</si>
  <si>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</si>
  <si>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</si>
  <si>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</si>
  <si>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</si>
  <si>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</si>
  <si>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</si>
  <si>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</si>
  <si>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</si>
  <si>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</si>
  <si>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</si>
  <si>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</si>
  <si>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</si>
  <si>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</si>
  <si>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</si>
  <si>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</si>
  <si>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</si>
  <si>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</si>
  <si>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</si>
  <si>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</si>
  <si>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</si>
  <si>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</si>
  <si>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</si>
  <si>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</si>
  <si>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</si>
  <si>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</si>
  <si>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</si>
  <si>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</si>
  <si>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</si>
  <si>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</si>
  <si>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</si>
  <si>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</si>
  <si>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</si>
  <si>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</si>
  <si>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</si>
  <si>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</si>
  <si>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</si>
  <si>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</si>
  <si>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</si>
  <si>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</si>
  <si>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</si>
  <si>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</si>
  <si>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</si>
  <si>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</si>
  <si>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</si>
  <si>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</si>
  <si>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</si>
  <si>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</si>
  <si>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</si>
  <si>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</si>
  <si>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</si>
  <si>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</si>
  <si>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</si>
  <si>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</si>
  <si>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</si>
  <si>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</si>
  <si>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</si>
  <si>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</si>
  <si>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</si>
  <si>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</si>
  <si>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</si>
  <si>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</si>
  <si>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</si>
  <si>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</si>
  <si>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</si>
  <si>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</si>
  <si>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</si>
  <si>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</si>
  <si>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</si>
  <si>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</si>
  <si>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</si>
  <si>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</si>
  <si>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</si>
  <si>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</si>
  <si>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</si>
  <si>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</si>
  <si>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</si>
  <si>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</si>
  <si>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</si>
  <si>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</si>
  <si>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</si>
  <si>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</si>
  <si>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</si>
  <si>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</si>
  <si>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</si>
  <si>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</si>
  <si>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</si>
  <si>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</si>
  <si>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</si>
  <si>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</si>
  <si>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</si>
  <si>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</si>
  <si>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</si>
  <si>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</si>
  <si>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</si>
  <si>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</si>
  <si>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</si>
  <si>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</si>
  <si>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</si>
  <si>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</si>
  <si>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</si>
  <si>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</si>
  <si>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</si>
  <si>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</si>
  <si>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</si>
  <si>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</si>
  <si>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</si>
  <si>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</si>
  <si>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</si>
  <si>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</si>
  <si>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</si>
  <si>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</si>
  <si>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</si>
  <si>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</si>
  <si>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</si>
  <si>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</si>
  <si>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</si>
  <si>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</si>
  <si>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</si>
  <si>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</si>
  <si>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</si>
  <si>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</si>
  <si>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</si>
  <si>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</si>
  <si>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</si>
  <si>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</si>
  <si>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</si>
  <si>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</si>
  <si>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</si>
  <si>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</si>
  <si>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</si>
  <si>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</si>
  <si>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</si>
  <si>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</si>
  <si>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</si>
  <si>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</si>
  <si>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</si>
  <si>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</si>
  <si>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</si>
  <si>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</si>
  <si>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</si>
  <si>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</si>
  <si>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</si>
  <si>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</si>
  <si>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</si>
  <si>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</si>
  <si>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</si>
  <si>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</si>
  <si>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</si>
  <si>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</si>
  <si>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</si>
  <si>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</si>
  <si>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</si>
  <si>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</si>
  <si>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</si>
  <si>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</si>
  <si>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</si>
  <si>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</si>
  <si>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</si>
  <si>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</si>
  <si>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</si>
  <si>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</si>
  <si>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</si>
  <si>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</si>
  <si>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</si>
  <si>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</si>
  <si>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</si>
  <si>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</si>
  <si>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</si>
  <si>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</si>
  <si>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</si>
  <si>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</si>
  <si>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</si>
  <si>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</si>
  <si>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</si>
  <si>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</si>
  <si>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</si>
  <si>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</si>
  <si>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</si>
  <si>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</si>
  <si>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</si>
  <si>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</si>
  <si>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</si>
  <si>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</si>
  <si>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</si>
  <si>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</si>
  <si>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</si>
  <si>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</si>
  <si>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</si>
  <si>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</si>
  <si>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</si>
  <si>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</si>
  <si>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</si>
  <si>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</si>
  <si>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</si>
  <si>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</si>
  <si>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</si>
  <si>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</si>
  <si>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</si>
  <si>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</si>
  <si>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</si>
  <si>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</si>
  <si>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</si>
  <si>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</si>
  <si>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</si>
  <si>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</si>
  <si>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</si>
  <si>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</si>
  <si>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</si>
  <si>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</si>
  <si>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</si>
  <si>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</si>
  <si>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</si>
  <si>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</si>
  <si>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</si>
  <si>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</si>
  <si>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</si>
  <si>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</si>
  <si>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</si>
  <si>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</si>
  <si>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</si>
  <si>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</si>
  <si>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</si>
  <si>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</si>
  <si>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</si>
  <si>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</si>
  <si>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</si>
  <si>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</si>
  <si>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</si>
  <si>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</si>
  <si>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</si>
  <si>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</si>
  <si>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</si>
  <si>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</si>
  <si>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</si>
  <si>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</si>
  <si>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</si>
  <si>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</si>
  <si>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</si>
  <si>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</si>
  <si>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</si>
  <si>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</si>
  <si>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</si>
  <si>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</si>
  <si>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</si>
  <si>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</si>
  <si>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</si>
  <si>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</si>
  <si>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</si>
  <si>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</si>
  <si>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</si>
  <si>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</si>
  <si>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</si>
  <si>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</si>
  <si>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</si>
  <si>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</si>
  <si>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</si>
  <si>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</si>
  <si>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</si>
  <si>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</si>
  <si>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</si>
  <si>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</si>
  <si>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</si>
  <si>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</si>
  <si>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</si>
  <si>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</si>
  <si>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</si>
  <si>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</si>
  <si>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</si>
  <si>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</si>
  <si>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</si>
  <si>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</si>
  <si>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</si>
  <si>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</si>
  <si>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</si>
  <si>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</si>
  <si>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</si>
  <si>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</si>
  <si>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</si>
  <si>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</si>
  <si>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</si>
  <si>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</si>
  <si>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</si>
  <si>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</si>
  <si>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</si>
  <si>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</si>
  <si>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</si>
  <si>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</si>
  <si>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</si>
  <si>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</si>
  <si>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</si>
  <si>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</si>
  <si>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</si>
  <si>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</si>
  <si>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</si>
  <si>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</si>
  <si>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</si>
  <si>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</si>
  <si>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</si>
  <si>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</si>
  <si>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</si>
  <si>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</si>
  <si>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</si>
  <si>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</si>
  <si>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</si>
  <si>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</si>
  <si>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</si>
  <si>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</si>
  <si>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</si>
  <si>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</si>
  <si>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</si>
  <si>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</si>
  <si>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</si>
  <si>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</si>
  <si>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</si>
  <si>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</si>
  <si>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</si>
  <si>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</si>
  <si>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</si>
  <si>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</si>
  <si>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</si>
  <si>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</si>
  <si>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</si>
  <si>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</si>
  <si>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</si>
  <si>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</si>
  <si>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</si>
  <si>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</si>
  <si>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</si>
  <si>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</si>
  <si>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</si>
  <si>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</si>
  <si>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</si>
  <si>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</si>
  <si>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</si>
  <si>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</si>
  <si>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</si>
  <si>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</si>
  <si>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</si>
  <si>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</si>
  <si>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</si>
  <si>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</si>
  <si>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</si>
  <si>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</si>
  <si>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</si>
  <si>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</si>
  <si>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</si>
  <si>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</si>
  <si>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</si>
  <si>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</si>
  <si>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</si>
  <si>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</si>
  <si>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</si>
  <si>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</si>
  <si>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</si>
  <si>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</si>
  <si>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</si>
  <si>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</si>
  <si>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</si>
  <si>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</si>
  <si>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</si>
  <si>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</si>
  <si>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</si>
  <si>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</si>
  <si>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</si>
  <si>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</si>
  <si>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</si>
  <si>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</si>
  <si>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</si>
  <si>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</si>
  <si>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</si>
  <si>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</si>
  <si>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</si>
  <si>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</si>
  <si>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</si>
  <si>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</si>
  <si>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</si>
  <si>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</si>
  <si>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</si>
  <si>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</si>
  <si>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</si>
  <si>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</si>
  <si>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</si>
  <si>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</si>
  <si>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</si>
  <si>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</si>
  <si>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</si>
  <si>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</si>
  <si>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</si>
  <si>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</si>
  <si>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</si>
  <si>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</si>
  <si>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</si>
  <si>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</si>
  <si>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</si>
  <si>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</si>
  <si>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</si>
  <si>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</si>
  <si>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</si>
  <si>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</si>
  <si>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</si>
  <si>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</si>
  <si>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</si>
  <si>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</si>
  <si>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</si>
  <si>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</si>
  <si>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</si>
  <si>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</si>
  <si>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</si>
  <si>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</si>
  <si>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</si>
  <si>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</si>
  <si>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</si>
  <si>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</si>
  <si>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</si>
  <si>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</si>
  <si>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</si>
  <si>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</si>
  <si>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</si>
  <si>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</si>
  <si>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</si>
  <si>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</si>
  <si>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</si>
  <si>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</si>
  <si>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</si>
  <si>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</si>
  <si>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</si>
  <si>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</si>
  <si>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</si>
  <si>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</si>
  <si>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</si>
  <si>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</si>
  <si>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</si>
  <si>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</si>
  <si>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</si>
  <si>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</si>
  <si>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</si>
  <si>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</si>
  <si>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</si>
  <si>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</si>
  <si>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</si>
  <si>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</si>
  <si>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</si>
  <si>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</si>
  <si>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</si>
  <si>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</si>
  <si>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</si>
  <si>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</si>
  <si>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</si>
  <si>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</si>
  <si>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</si>
  <si>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</si>
  <si>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</si>
  <si>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</si>
  <si>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</si>
  <si>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</si>
  <si>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</si>
  <si>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</si>
  <si>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</si>
  <si>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</si>
  <si>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</si>
  <si>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</si>
  <si>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</si>
  <si>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</si>
  <si>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</si>
  <si>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</si>
  <si>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</si>
  <si>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</si>
  <si>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</si>
  <si>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</si>
  <si>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</si>
  <si>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</si>
  <si>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</si>
  <si>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</si>
  <si>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</si>
  <si>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</si>
  <si>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</si>
  <si>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</si>
  <si>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</si>
  <si>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</si>
  <si>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</si>
  <si>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</si>
  <si>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</si>
  <si>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</si>
  <si>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</si>
  <si>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</si>
  <si>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</si>
  <si>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</si>
  <si>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</si>
  <si>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</si>
  <si>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</si>
  <si>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</si>
  <si>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</si>
  <si>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</si>
  <si>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</si>
  <si>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</si>
  <si>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</si>
  <si>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</si>
  <si>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</si>
  <si>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</si>
  <si>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</si>
  <si>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</si>
  <si>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</si>
  <si>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</si>
  <si>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</si>
  <si>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</si>
  <si>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</si>
  <si>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</si>
  <si>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</si>
  <si>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</si>
  <si>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</si>
  <si>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</si>
  <si>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</si>
  <si>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</si>
  <si>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</si>
  <si>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</si>
  <si>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</si>
  <si>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</si>
  <si>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</si>
  <si>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</si>
  <si>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</si>
  <si>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</si>
  <si>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</si>
  <si>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</si>
  <si>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</si>
  <si>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</si>
  <si>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</si>
  <si>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</si>
  <si>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</si>
  <si>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</si>
  <si>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</si>
  <si>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</si>
  <si>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</si>
  <si>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</si>
  <si>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</si>
  <si>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</si>
  <si>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</si>
  <si>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</si>
  <si>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</si>
  <si>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</si>
  <si>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</si>
  <si>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</si>
  <si>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</si>
  <si>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</si>
  <si>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</si>
  <si>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</si>
  <si>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</si>
  <si>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</si>
  <si>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</si>
  <si>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</si>
  <si>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</si>
  <si>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</si>
  <si>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</si>
  <si>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</si>
  <si>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</si>
  <si>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</si>
  <si>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</si>
  <si>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</si>
  <si>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</si>
  <si>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</si>
  <si>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</si>
  <si>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</si>
  <si>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</si>
  <si>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</si>
  <si>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</si>
  <si>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</si>
  <si>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</si>
  <si>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</si>
  <si>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</si>
  <si>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</si>
  <si>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</si>
  <si>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</si>
  <si>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</si>
  <si>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</si>
  <si>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</si>
  <si>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</si>
  <si>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</si>
  <si>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</si>
  <si>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</si>
  <si>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</si>
  <si>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</si>
  <si>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</si>
  <si>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</si>
  <si>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</si>
  <si>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</si>
  <si>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</si>
  <si>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</si>
  <si>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</si>
  <si>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</si>
  <si>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</si>
  <si>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</si>
  <si>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</si>
  <si>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</si>
  <si>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</si>
  <si>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</si>
  <si>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</si>
  <si>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</si>
  <si>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</si>
  <si>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</si>
  <si>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</si>
  <si>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</si>
  <si>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</si>
  <si>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</si>
  <si>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</si>
  <si>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</si>
  <si>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</si>
  <si>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</si>
  <si>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</si>
  <si>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</si>
  <si>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</si>
  <si>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</si>
  <si>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</si>
  <si>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</si>
  <si>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</si>
  <si>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</si>
  <si>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</si>
  <si>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</si>
  <si>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</si>
  <si>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</si>
  <si>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</si>
  <si>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</si>
  <si>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</si>
  <si>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</si>
  <si>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</si>
  <si>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</si>
  <si>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</si>
  <si>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</si>
  <si>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</si>
  <si>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</si>
  <si>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</si>
  <si>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</si>
  <si>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</si>
  <si>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</si>
  <si>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</si>
  <si>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</si>
  <si>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</si>
  <si>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</si>
  <si>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</si>
  <si>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</si>
  <si>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</si>
  <si>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</si>
  <si>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</si>
  <si>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</si>
  <si>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</si>
  <si>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</si>
  <si>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</si>
  <si>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</si>
  <si>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</si>
  <si>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</si>
  <si>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</si>
  <si>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</si>
  <si>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</si>
  <si>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</si>
  <si>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</si>
  <si>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</si>
  <si>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</si>
  <si>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</si>
  <si>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</si>
  <si>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</si>
  <si>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</si>
  <si>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</si>
  <si>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</si>
  <si>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</si>
  <si>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</si>
  <si>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</si>
  <si>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</si>
  <si>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</si>
  <si>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</si>
  <si>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</si>
  <si>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</si>
  <si>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</si>
  <si>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</si>
  <si>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</si>
  <si>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</si>
  <si>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</si>
  <si>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</si>
  <si>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</si>
  <si>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</si>
  <si>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</si>
  <si>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</si>
  <si>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</si>
  <si>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</si>
  <si>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</si>
  <si>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</si>
  <si>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</si>
  <si>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</si>
  <si>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</si>
  <si>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</si>
  <si>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</si>
  <si>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</si>
  <si>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</si>
  <si>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</si>
  <si>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</si>
  <si>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</si>
  <si>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</si>
  <si>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</si>
  <si>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</si>
  <si>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</si>
  <si>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</si>
  <si>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</si>
  <si>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</si>
  <si>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</si>
  <si>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</si>
  <si>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</si>
  <si>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</si>
  <si>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</si>
  <si>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</si>
  <si>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</si>
  <si>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</si>
  <si>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</si>
  <si>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</si>
  <si>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</si>
  <si>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</si>
  <si>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</si>
  <si>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</si>
  <si>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</si>
  <si>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</si>
  <si>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</si>
  <si>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</si>
  <si>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</si>
  <si>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</si>
  <si>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</si>
  <si>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</si>
  <si>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</si>
  <si>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</si>
  <si>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</si>
  <si>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</si>
  <si>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</si>
  <si>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</si>
  <si>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</si>
  <si>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</si>
  <si>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</si>
  <si>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</si>
  <si>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</si>
  <si>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</si>
  <si>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</si>
  <si>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</si>
  <si>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</si>
  <si>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</si>
  <si>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</si>
  <si>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</si>
  <si>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</si>
  <si>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</si>
  <si>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</si>
  <si>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</si>
  <si>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</si>
  <si>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</si>
  <si>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</si>
  <si>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</si>
  <si>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</si>
  <si>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</si>
  <si>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</si>
  <si>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</si>
  <si>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</si>
  <si>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</si>
  <si>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</si>
  <si>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</si>
  <si>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</si>
  <si>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</si>
  <si>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</si>
  <si>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</si>
  <si>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</si>
  <si>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</si>
  <si>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</si>
  <si>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</si>
  <si>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</si>
  <si>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</si>
  <si>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</si>
  <si>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</si>
  <si>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</si>
  <si>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</si>
  <si>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</si>
  <si>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</si>
  <si>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</si>
  <si>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</si>
  <si>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</si>
  <si>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</si>
  <si>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</si>
  <si>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</si>
  <si>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</si>
  <si>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</si>
  <si>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</si>
  <si>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</si>
  <si>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</si>
  <si>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</si>
  <si>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</si>
  <si>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</si>
  <si>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</si>
  <si>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</si>
  <si>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</si>
  <si>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</si>
  <si>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</si>
  <si>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</si>
  <si>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</si>
  <si>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</si>
  <si>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</si>
  <si>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</si>
  <si>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</si>
  <si>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</si>
  <si>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</si>
  <si>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</si>
  <si>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</si>
  <si>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</si>
  <si>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</si>
  <si>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</si>
  <si>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</si>
  <si>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</si>
  <si>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</si>
  <si>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</si>
  <si>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</si>
  <si>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</si>
  <si>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</si>
  <si>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</si>
  <si>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</si>
  <si>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</si>
  <si>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</si>
  <si>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</si>
  <si>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</si>
  <si>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</si>
  <si>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</si>
  <si>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</si>
  <si>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</si>
  <si>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</si>
  <si>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</si>
  <si>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</si>
  <si>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</si>
  <si>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</si>
  <si>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</si>
  <si>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</si>
  <si>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</si>
  <si>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</si>
  <si>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</si>
  <si>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</si>
  <si>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</si>
  <si>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</si>
  <si>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</si>
  <si>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</si>
  <si>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</si>
  <si>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</si>
  <si>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</si>
  <si>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</si>
  <si>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</si>
  <si>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</si>
  <si>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</si>
  <si>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</si>
  <si>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</si>
  <si>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</si>
  <si>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</si>
  <si>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</si>
  <si>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</si>
  <si>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</si>
  <si>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</si>
  <si>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</si>
  <si>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</si>
  <si>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</si>
  <si>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</si>
  <si>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</si>
  <si>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</si>
  <si>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</si>
  <si>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</si>
  <si>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</si>
  <si>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</si>
  <si>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</si>
  <si>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</si>
  <si>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</si>
  <si>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</si>
  <si>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</si>
  <si>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</si>
  <si>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</si>
  <si>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</si>
  <si>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</si>
  <si>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</si>
  <si>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</si>
  <si>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</si>
  <si>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</si>
  <si>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</si>
  <si>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</si>
  <si>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</si>
  <si>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</si>
  <si>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</si>
  <si>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</si>
  <si>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</si>
  <si>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</si>
  <si>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</si>
  <si>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</si>
  <si>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</si>
  <si>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</si>
  <si>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</si>
  <si>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</si>
  <si>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</si>
  <si>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</si>
  <si>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</si>
  <si>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</si>
  <si>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</si>
  <si>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</si>
  <si>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</si>
  <si>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</si>
  <si>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</si>
  <si>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</si>
  <si>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</si>
  <si>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</si>
  <si>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</si>
  <si>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</si>
  <si>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</si>
  <si>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</si>
  <si>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</si>
  <si>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</si>
  <si>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</si>
  <si>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</si>
  <si>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</si>
  <si>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</si>
  <si>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</si>
  <si>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</si>
  <si>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</si>
  <si>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</si>
  <si>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</si>
  <si>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</si>
  <si>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</si>
  <si>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</si>
  <si>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</si>
  <si>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</si>
  <si>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</si>
  <si>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</si>
  <si>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</si>
  <si>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</si>
  <si>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</si>
  <si>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</si>
  <si>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</si>
  <si>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</si>
  <si>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</si>
  <si>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</si>
  <si>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</si>
  <si>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</si>
  <si>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</si>
  <si>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</si>
  <si>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</si>
  <si>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</si>
  <si>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</si>
  <si>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</si>
  <si>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</si>
  <si>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</si>
  <si>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</si>
  <si>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</si>
  <si>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</si>
  <si>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</si>
  <si>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</si>
  <si>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</si>
  <si>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</si>
  <si>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</si>
  <si>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</si>
  <si>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</si>
  <si>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</si>
  <si>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</si>
  <si>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</si>
  <si>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</si>
  <si>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</si>
  <si>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</si>
  <si>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</si>
  <si>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</si>
  <si>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</si>
  <si>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</si>
  <si>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</si>
  <si>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</si>
  <si>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</si>
  <si>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</si>
  <si>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</si>
  <si>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</si>
  <si>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</si>
  <si>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</si>
  <si>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</si>
  <si>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</si>
  <si>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</si>
  <si>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</si>
  <si>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</si>
  <si>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</si>
  <si>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</si>
  <si>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</si>
  <si>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</si>
  <si>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</si>
  <si>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</si>
  <si>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</si>
  <si>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</si>
  <si>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</si>
  <si>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</si>
  <si>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</si>
  <si>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</si>
  <si>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</si>
  <si>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</si>
  <si>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</si>
  <si>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</si>
  <si>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</si>
  <si>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</si>
  <si>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</si>
  <si>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</si>
  <si>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</si>
  <si>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</si>
  <si>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</si>
  <si>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</si>
  <si>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</si>
  <si>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</si>
  <si>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</si>
  <si>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</si>
  <si>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</si>
  <si>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</si>
  <si>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</si>
  <si>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</si>
  <si>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</si>
  <si>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</si>
  <si>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</si>
  <si>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</si>
  <si>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</si>
  <si>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</si>
  <si>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</si>
  <si>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</si>
  <si>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</si>
  <si>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</si>
  <si>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</si>
  <si>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</si>
  <si>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</si>
  <si>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</si>
  <si>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</si>
  <si>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</si>
  <si>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</si>
  <si>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</si>
  <si>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</si>
  <si>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</si>
  <si>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</si>
  <si>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</si>
  <si>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</si>
  <si>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</si>
  <si>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</si>
  <si>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</si>
  <si>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</si>
  <si>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</si>
  <si>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</si>
  <si>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</si>
  <si>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</si>
  <si>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</si>
  <si>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</si>
  <si>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</si>
  <si>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</si>
  <si>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</si>
  <si>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</si>
  <si>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</si>
  <si>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</si>
  <si>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</si>
  <si>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</si>
  <si>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</si>
  <si>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</si>
  <si>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</si>
  <si>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</si>
  <si>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</si>
  <si>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</si>
  <si>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</si>
  <si>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</si>
  <si>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</si>
  <si>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</si>
  <si>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</si>
  <si>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</si>
  <si>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</si>
  <si>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</si>
  <si>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</si>
  <si>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</si>
  <si>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</si>
  <si>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</si>
  <si>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</si>
  <si>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</si>
  <si>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</si>
  <si>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</si>
  <si>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</si>
  <si>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</si>
  <si>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</si>
  <si>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</si>
  <si>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</si>
  <si>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</si>
  <si>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</si>
  <si>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</si>
  <si>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</si>
  <si>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</si>
  <si>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</si>
  <si>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</si>
  <si>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</si>
  <si>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</si>
  <si>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</si>
  <si>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</si>
  <si>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</si>
  <si>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</si>
  <si>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</si>
  <si>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</si>
  <si>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</si>
  <si>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</si>
  <si>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</si>
  <si>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</si>
  <si>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</si>
  <si>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</si>
  <si>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</si>
  <si>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</si>
  <si>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</si>
  <si>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</si>
  <si>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</si>
  <si>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</si>
  <si>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</si>
  <si>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</si>
  <si>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</si>
  <si>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</si>
  <si>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</si>
  <si>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</si>
  <si>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</si>
  <si>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</si>
  <si>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</si>
  <si>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</si>
  <si>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</si>
  <si>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</si>
  <si>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</si>
  <si>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</si>
  <si>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</si>
  <si>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</si>
  <si>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</si>
  <si>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</si>
  <si>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</si>
  <si>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</si>
  <si>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</si>
  <si>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</si>
  <si>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</si>
  <si>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</si>
  <si>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</si>
  <si>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</si>
  <si>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</si>
  <si>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</si>
  <si>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</si>
  <si>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</si>
  <si>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</si>
  <si>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</si>
  <si>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</si>
  <si>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</si>
  <si>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</si>
  <si>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</si>
  <si>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</si>
  <si>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</si>
  <si>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</si>
  <si>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</si>
  <si>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</si>
  <si>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</si>
  <si>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</si>
  <si>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</si>
  <si>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</si>
  <si>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</si>
  <si>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</si>
  <si>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</si>
  <si>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</si>
  <si>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</si>
  <si>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</si>
  <si>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</si>
  <si>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</si>
  <si>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</si>
  <si>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</si>
  <si>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</si>
  <si>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</si>
  <si>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</si>
  <si>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</si>
  <si>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</si>
  <si>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</si>
  <si>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</si>
  <si>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</si>
  <si>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</si>
  <si>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</si>
  <si>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</si>
  <si>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</si>
  <si>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</si>
  <si>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</si>
  <si>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</si>
  <si>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</si>
  <si>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</si>
  <si>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</si>
  <si>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</si>
  <si>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</si>
  <si>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</si>
  <si>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</si>
  <si>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</si>
  <si>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</si>
  <si>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</si>
  <si>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</si>
  <si>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</si>
  <si>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</si>
  <si>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</si>
  <si>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</si>
  <si>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</si>
  <si>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</si>
  <si>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</si>
  <si>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</si>
  <si>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</si>
  <si>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</si>
  <si>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</si>
  <si>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</si>
  <si>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</si>
  <si>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</si>
  <si>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</si>
  <si>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</si>
  <si>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</si>
  <si>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</si>
  <si>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</si>
  <si>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</si>
  <si>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</si>
  <si>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</si>
  <si>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</si>
  <si>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</si>
  <si>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</si>
  <si>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</si>
  <si>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</si>
  <si>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</si>
  <si>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</si>
  <si>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</si>
  <si>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</si>
  <si>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</si>
  <si>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</si>
  <si>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</si>
  <si>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</si>
  <si>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</si>
  <si>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</si>
  <si>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</si>
  <si>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</si>
  <si>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</si>
  <si>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</si>
  <si>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</si>
  <si>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</si>
  <si>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</si>
  <si>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</si>
  <si>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</si>
  <si>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</si>
  <si>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</si>
  <si>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</si>
  <si>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</si>
  <si>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</si>
  <si>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</si>
  <si>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</si>
  <si>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</si>
  <si>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</si>
  <si>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</si>
  <si>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</si>
  <si>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</si>
  <si>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</si>
  <si>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</si>
  <si>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</si>
  <si>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</si>
  <si>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</si>
  <si>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</si>
  <si>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</si>
  <si>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</si>
  <si>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</si>
  <si>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</si>
  <si>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</si>
  <si>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</si>
  <si>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</si>
  <si>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</si>
  <si>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</si>
  <si>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</si>
  <si>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</si>
  <si>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</si>
  <si>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</si>
  <si>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</si>
  <si>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</si>
  <si>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</si>
  <si>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</si>
  <si>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</si>
  <si>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</si>
  <si>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</si>
  <si>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</si>
  <si>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</si>
  <si>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</si>
  <si>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</si>
  <si>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</si>
  <si>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</si>
  <si>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</si>
  <si>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</si>
  <si>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</si>
  <si>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</si>
  <si>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</si>
  <si>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</si>
  <si>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</si>
  <si>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</si>
  <si>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</si>
  <si>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</si>
  <si>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</si>
  <si>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</si>
  <si>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</si>
  <si>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</si>
  <si>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</si>
  <si>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</si>
  <si>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</si>
  <si>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</si>
  <si>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</si>
  <si>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</si>
  <si>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</si>
  <si>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</si>
  <si>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</si>
  <si>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</si>
  <si>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</si>
  <si>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</si>
  <si>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</si>
  <si>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</si>
  <si>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</si>
  <si>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</si>
  <si>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</si>
  <si>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</si>
  <si>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</si>
  <si>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</si>
  <si>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</si>
  <si>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</si>
  <si>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</si>
  <si>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</si>
  <si>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</si>
  <si>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</si>
  <si>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</si>
  <si>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</si>
  <si>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</si>
  <si>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</si>
  <si>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</si>
  <si>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</si>
  <si>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</si>
  <si>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</si>
  <si>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</si>
  <si>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</si>
  <si>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</si>
  <si>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</si>
  <si>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</si>
  <si>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</si>
  <si>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</si>
  <si>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</si>
  <si>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</si>
  <si>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</si>
  <si>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</si>
  <si>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</si>
  <si>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</si>
  <si>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</si>
  <si>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</si>
  <si>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</si>
  <si>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</si>
  <si>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</si>
  <si>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</si>
  <si>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</si>
  <si>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</si>
  <si>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</si>
  <si>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</si>
  <si>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</si>
  <si>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</si>
  <si>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</si>
  <si>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</si>
  <si>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</si>
  <si>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</si>
  <si>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</si>
  <si>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</si>
  <si>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</si>
  <si>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</si>
  <si>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</si>
  <si>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</si>
  <si>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</si>
  <si>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</si>
  <si>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</si>
  <si>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</si>
  <si>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</si>
  <si>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</si>
  <si>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</si>
  <si>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</si>
  <si>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</si>
  <si>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</si>
  <si>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</si>
  <si>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</si>
  <si>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</si>
  <si>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</si>
  <si>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</si>
  <si>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</si>
  <si>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</si>
  <si>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</si>
  <si>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</si>
  <si>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</si>
  <si>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</si>
  <si>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</si>
  <si>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</si>
  <si>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</si>
  <si>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</si>
  <si>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</si>
  <si>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</si>
  <si>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</si>
  <si>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</si>
  <si>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</si>
  <si>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</si>
  <si>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</si>
  <si>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</si>
  <si>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</si>
  <si>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</si>
  <si>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</si>
  <si>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</si>
  <si>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</si>
  <si>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</si>
  <si>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</si>
  <si>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</si>
  <si>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</si>
  <si>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</si>
  <si>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</si>
  <si>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</si>
  <si>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</si>
  <si>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</si>
  <si>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</si>
  <si>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</si>
  <si>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</si>
  <si>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</si>
  <si>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</si>
  <si>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</si>
  <si>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</si>
  <si>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</si>
  <si>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</si>
  <si>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</si>
  <si>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</si>
  <si>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</si>
  <si>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</si>
  <si>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</si>
  <si>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</si>
  <si>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</si>
  <si>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</si>
  <si>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</si>
  <si>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</si>
  <si>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</si>
  <si>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</si>
  <si>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</si>
  <si>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</si>
  <si>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</si>
  <si>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</si>
  <si>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</si>
  <si>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</si>
  <si>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</si>
  <si>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</si>
  <si>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</si>
  <si>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</si>
  <si>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</si>
  <si>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</si>
  <si>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</si>
  <si>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</si>
  <si>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</si>
  <si>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</si>
  <si>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</si>
  <si>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</si>
  <si>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</si>
  <si>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</si>
  <si>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</si>
  <si>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</si>
  <si>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</si>
  <si>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</si>
  <si>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</si>
  <si>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</si>
  <si>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</si>
  <si>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</si>
  <si>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</si>
  <si>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</si>
  <si>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</si>
  <si>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</si>
  <si>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</si>
  <si>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</si>
  <si>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</si>
  <si>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</si>
  <si>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</si>
  <si>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</si>
  <si>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</si>
  <si>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</si>
  <si>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</si>
  <si>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</si>
  <si>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</si>
  <si>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</si>
  <si>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</si>
  <si>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</si>
  <si>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</si>
  <si>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</si>
  <si>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</si>
  <si>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</si>
  <si>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</si>
  <si>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</si>
  <si>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</si>
  <si>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</si>
  <si>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</si>
  <si>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</si>
  <si>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</si>
  <si>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</si>
  <si>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</si>
  <si>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</si>
  <si>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</si>
  <si>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</si>
  <si>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</si>
  <si>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</si>
  <si>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</si>
  <si>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</si>
  <si>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</si>
  <si>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</si>
  <si>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</si>
  <si>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</si>
  <si>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</si>
  <si>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</si>
  <si>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</si>
  <si>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</si>
  <si>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</si>
  <si>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</si>
  <si>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</si>
  <si>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</si>
  <si>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</si>
  <si>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</si>
  <si>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</si>
  <si>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</si>
  <si>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</si>
  <si>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</si>
  <si>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</si>
  <si>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</si>
  <si>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</si>
  <si>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</si>
  <si>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</si>
  <si>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</si>
  <si>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</si>
  <si>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</si>
  <si>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</si>
  <si>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</si>
  <si>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</si>
  <si>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</si>
  <si>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</si>
  <si>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</si>
  <si>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</si>
  <si>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</si>
  <si>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</si>
  <si>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</si>
  <si>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</si>
  <si>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</si>
  <si>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</si>
  <si>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</si>
  <si>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</si>
  <si>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</si>
  <si>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</si>
  <si>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</si>
  <si>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</si>
  <si>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</si>
  <si>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</si>
  <si>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</si>
  <si>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</si>
  <si>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</si>
  <si>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</si>
  <si>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</si>
  <si>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</si>
  <si>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</si>
  <si>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</si>
  <si>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</si>
  <si>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</si>
  <si>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</si>
  <si>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</si>
  <si>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</si>
  <si>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</si>
  <si>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</si>
  <si>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</si>
  <si>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</si>
  <si>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</si>
  <si>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</si>
  <si>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</si>
  <si>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</si>
  <si>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</si>
  <si>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</si>
  <si>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</si>
  <si>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</si>
  <si>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</si>
  <si>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</si>
  <si>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</si>
  <si>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</si>
  <si>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</si>
  <si>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</si>
  <si>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</si>
  <si>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</si>
  <si>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</si>
  <si>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</si>
  <si>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</si>
  <si>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</si>
  <si>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</si>
  <si>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</si>
  <si>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</si>
  <si>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</si>
  <si>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</si>
  <si>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</si>
  <si>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</si>
  <si>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</si>
  <si>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</si>
  <si>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</si>
  <si>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</si>
  <si>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</si>
  <si>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</si>
  <si>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</si>
  <si>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</si>
  <si>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</si>
  <si>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</si>
  <si>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</si>
  <si>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</si>
  <si>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</si>
  <si>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</si>
  <si>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</si>
  <si>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</si>
  <si>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</si>
  <si>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</si>
  <si>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</si>
  <si>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</si>
  <si>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</si>
  <si>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</si>
  <si>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</si>
  <si>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</si>
  <si>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</si>
  <si>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</si>
  <si>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</si>
  <si>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</si>
  <si>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</si>
  <si>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</si>
  <si>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</si>
  <si>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</si>
  <si>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</si>
  <si>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</si>
  <si>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</si>
  <si>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</si>
  <si>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</si>
  <si>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</si>
  <si>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</si>
  <si>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</si>
  <si>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</si>
  <si>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</si>
  <si>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</si>
  <si>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</si>
  <si>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</si>
  <si>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</si>
  <si>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</si>
  <si>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</si>
  <si>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</si>
  <si>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</si>
  <si>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</si>
  <si>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</si>
  <si>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</si>
  <si>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</si>
  <si>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</si>
  <si>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</si>
  <si>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</si>
  <si>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</si>
  <si>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</si>
  <si>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</si>
  <si>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</si>
  <si>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</si>
  <si>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</si>
  <si>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</si>
  <si>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</si>
  <si>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</si>
  <si>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</si>
  <si>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</si>
  <si>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</si>
  <si>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</si>
  <si>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</si>
  <si>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</si>
  <si>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</si>
  <si>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</si>
  <si>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</si>
  <si>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</si>
  <si>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</si>
  <si>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</si>
  <si>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</si>
  <si>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</si>
  <si>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</si>
  <si>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</si>
  <si>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</si>
  <si>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</si>
  <si>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</si>
  <si>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</si>
  <si>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</si>
  <si>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</si>
  <si>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</si>
  <si>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</si>
  <si>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</si>
  <si>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</si>
  <si>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</si>
  <si>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</si>
  <si>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</si>
  <si>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</si>
  <si>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</si>
  <si>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</si>
  <si>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</si>
  <si>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</si>
  <si>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</si>
  <si>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</si>
  <si>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</si>
  <si>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</si>
  <si>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</si>
  <si>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</si>
  <si>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</si>
  <si>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</si>
  <si>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</si>
  <si>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</si>
  <si>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</si>
  <si>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</si>
  <si>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</si>
  <si>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</si>
  <si>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</si>
  <si>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</si>
  <si>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</si>
  <si>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</si>
  <si>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</si>
  <si>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</si>
  <si>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</si>
  <si>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</si>
  <si>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</si>
  <si>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</si>
  <si>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</si>
  <si>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</si>
  <si>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</si>
  <si>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</si>
  <si>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</si>
  <si>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</si>
  <si>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</si>
  <si>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</si>
  <si>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</si>
  <si>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</si>
  <si>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</si>
  <si>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</si>
  <si>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</si>
  <si>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</si>
  <si>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</si>
  <si>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</si>
  <si>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</si>
  <si>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</si>
  <si>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</si>
  <si>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</si>
  <si>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</si>
  <si>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</si>
  <si>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</si>
  <si>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</si>
  <si>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</si>
  <si>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</si>
  <si>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</si>
  <si>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</si>
  <si>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</si>
  <si>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</si>
  <si>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</si>
  <si>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</si>
  <si>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</si>
  <si>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</si>
  <si>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</si>
  <si>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</si>
  <si>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</si>
  <si>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</si>
  <si>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</si>
  <si>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</si>
  <si>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</si>
  <si>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</si>
  <si>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</si>
  <si>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</si>
  <si>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</si>
  <si>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</si>
  <si>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</si>
  <si>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</si>
  <si>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</si>
  <si>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</si>
  <si>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</si>
  <si>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</si>
  <si>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</si>
  <si>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</si>
  <si>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</si>
  <si>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</si>
  <si>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</si>
  <si>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</si>
  <si>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</si>
  <si>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</si>
  <si>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</si>
  <si>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</si>
  <si>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</si>
  <si>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</si>
  <si>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</si>
  <si>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</si>
  <si>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</si>
  <si>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</si>
  <si>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</si>
  <si>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</si>
  <si>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</si>
  <si>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</si>
  <si>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</si>
  <si>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</si>
  <si>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</si>
  <si>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</si>
  <si>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</si>
  <si>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</si>
  <si>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</si>
  <si>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</si>
  <si>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</si>
  <si>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</si>
  <si>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</si>
  <si>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</si>
  <si>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</si>
  <si>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</si>
  <si>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</si>
  <si>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</si>
  <si>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</si>
  <si>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</si>
  <si>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</si>
  <si>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</si>
  <si>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</si>
  <si>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</si>
  <si>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</si>
  <si>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</si>
  <si>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</si>
  <si>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</si>
  <si>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</si>
  <si>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</si>
  <si>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</si>
  <si>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</si>
  <si>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</si>
  <si>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</si>
  <si>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</si>
  <si>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</si>
  <si>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</si>
  <si>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</si>
  <si>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</si>
  <si>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</si>
  <si>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</si>
  <si>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</si>
  <si>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</si>
  <si>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</si>
  <si>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</si>
  <si>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</si>
  <si>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</si>
  <si>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</si>
  <si>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</si>
  <si>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</si>
  <si>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</si>
  <si>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</si>
  <si>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</si>
  <si>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</si>
  <si>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</si>
  <si>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</si>
  <si>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</si>
  <si>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</si>
  <si>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</si>
  <si>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</si>
  <si>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</si>
  <si>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</si>
  <si>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</si>
  <si>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</si>
  <si>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</si>
  <si>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</si>
  <si>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</si>
  <si>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</si>
  <si>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</si>
  <si>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</si>
  <si>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</si>
  <si>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</si>
  <si>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</si>
  <si>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</si>
  <si>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</si>
  <si>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</si>
  <si>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</si>
  <si>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</si>
  <si>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</si>
  <si>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</si>
  <si>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</si>
  <si>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</si>
  <si>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</si>
  <si>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</si>
  <si>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</si>
  <si>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</si>
  <si>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</si>
  <si>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</si>
  <si>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</si>
  <si>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</si>
  <si>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</si>
  <si>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</si>
  <si>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</si>
  <si>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</si>
  <si>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</si>
  <si>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</si>
  <si>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</si>
  <si>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</si>
  <si>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</si>
  <si>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</si>
  <si>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</si>
  <si>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</si>
  <si>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</si>
  <si>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</si>
  <si>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</si>
  <si>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</si>
  <si>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</si>
  <si>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</si>
  <si>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</si>
  <si>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</si>
  <si>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</si>
  <si>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</si>
  <si>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</si>
  <si>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</si>
  <si>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</si>
  <si>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</si>
  <si>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</si>
  <si>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</si>
  <si>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</si>
  <si>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</si>
  <si>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</si>
  <si>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</si>
  <si>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</si>
  <si>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</si>
  <si>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</si>
  <si>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</si>
  <si>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</si>
  <si>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</si>
  <si>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</si>
  <si>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</si>
  <si>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</si>
  <si>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</si>
  <si>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</si>
  <si>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</si>
  <si>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</si>
  <si>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</si>
  <si>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</si>
  <si>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</si>
  <si>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</si>
  <si>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</si>
  <si>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</si>
  <si>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</si>
  <si>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</si>
  <si>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</si>
  <si>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</si>
  <si>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</si>
  <si>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</si>
  <si>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</si>
  <si>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</si>
  <si>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</si>
  <si>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</si>
  <si>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</si>
  <si>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</si>
  <si>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</si>
  <si>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</si>
  <si>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</si>
  <si>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</si>
  <si>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</si>
  <si>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</si>
  <si>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</si>
  <si>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</si>
  <si>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</si>
  <si>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</si>
  <si>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</si>
  <si>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</si>
  <si>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</si>
  <si>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</si>
  <si>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</si>
  <si>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</si>
  <si>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</si>
  <si>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</si>
  <si>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</si>
  <si>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</si>
  <si>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</si>
  <si>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</si>
  <si>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</si>
  <si>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</si>
  <si>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</si>
  <si>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</si>
  <si>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</si>
  <si>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</si>
  <si>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</si>
  <si>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</si>
  <si>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</si>
  <si>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</si>
  <si>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</si>
  <si>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</si>
  <si>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</si>
  <si>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</si>
  <si>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</si>
  <si>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</si>
  <si>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</si>
  <si>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</si>
  <si>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</si>
  <si>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</si>
  <si>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</si>
  <si>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</si>
  <si>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</si>
  <si>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</si>
  <si>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</si>
  <si>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</si>
  <si>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</si>
  <si>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</si>
  <si>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</si>
  <si>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</si>
  <si>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</si>
  <si>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</si>
  <si>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</si>
  <si>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</si>
  <si>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</si>
  <si>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</si>
  <si>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</si>
  <si>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</si>
  <si>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</si>
  <si>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</si>
  <si>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</si>
  <si>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</si>
  <si>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</si>
  <si>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</si>
  <si>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</si>
  <si>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</si>
  <si>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</si>
  <si>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</si>
  <si>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</si>
  <si>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</si>
  <si>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</si>
  <si>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</si>
  <si>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</si>
  <si>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</si>
  <si>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</si>
  <si>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</si>
  <si>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</si>
  <si>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</si>
  <si>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</si>
  <si>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</si>
  <si>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</si>
  <si>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</si>
  <si>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</si>
  <si>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</si>
  <si>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</si>
  <si>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</si>
  <si>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</si>
  <si>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</si>
  <si>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</si>
  <si>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</si>
  <si>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</si>
  <si>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</si>
  <si>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</si>
  <si>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</si>
  <si>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</si>
  <si>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</si>
  <si>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</si>
  <si>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</si>
  <si>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</si>
  <si>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</si>
  <si>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</si>
  <si>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</si>
  <si>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</si>
  <si>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</si>
  <si>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</si>
  <si>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</si>
  <si>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</si>
  <si>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</si>
  <si>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</si>
  <si>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</si>
  <si>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</si>
  <si>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</si>
  <si>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</si>
  <si>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</si>
  <si>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</si>
  <si>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</si>
  <si>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</si>
  <si>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</si>
  <si>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</si>
  <si>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</si>
  <si>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</si>
  <si>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</si>
  <si>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</si>
  <si>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</si>
  <si>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</si>
  <si>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</si>
  <si>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</si>
  <si>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</si>
  <si>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</si>
  <si>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</si>
  <si>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</si>
  <si>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</si>
  <si>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</si>
  <si>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</si>
  <si>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</si>
  <si>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</si>
  <si>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</si>
  <si>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</si>
  <si>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</si>
  <si>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</si>
  <si>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</si>
  <si>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</si>
  <si>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</si>
  <si>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</si>
  <si>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</si>
  <si>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</si>
  <si>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</si>
  <si>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</si>
  <si>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</si>
  <si>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</si>
  <si>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</si>
  <si>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</si>
  <si>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</si>
  <si>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</si>
  <si>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</si>
  <si>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</si>
  <si>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</si>
  <si>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</si>
  <si>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</si>
  <si>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</si>
  <si>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</si>
  <si>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</si>
  <si>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</si>
  <si>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</si>
  <si>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</si>
  <si>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</si>
  <si>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</si>
  <si>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</si>
  <si>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</si>
  <si>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</si>
  <si>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</si>
  <si>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</si>
  <si>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</si>
  <si>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</si>
  <si>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</si>
  <si>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</si>
  <si>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</si>
  <si>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</si>
  <si>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</si>
  <si>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</si>
  <si>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</si>
  <si>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</si>
  <si>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</si>
  <si>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</si>
  <si>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</si>
  <si>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</si>
  <si>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</si>
  <si>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</si>
  <si>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</si>
  <si>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</si>
  <si>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</si>
  <si>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</si>
  <si>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</si>
  <si>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</si>
  <si>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</si>
  <si>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</si>
  <si>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</si>
  <si>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</si>
  <si>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</si>
  <si>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</si>
  <si>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</si>
  <si>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</si>
  <si>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</si>
  <si>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</si>
  <si>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</si>
  <si>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</si>
  <si>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</si>
  <si>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</si>
  <si>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</si>
  <si>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</si>
  <si>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</si>
  <si>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</si>
  <si>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</si>
  <si>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</si>
  <si>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</si>
  <si>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</si>
  <si>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</si>
  <si>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</si>
  <si>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</si>
  <si>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</si>
  <si>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</si>
  <si>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</si>
  <si>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</si>
  <si>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</si>
  <si>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</si>
  <si>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</si>
  <si>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</si>
  <si>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</si>
  <si>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</si>
  <si>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</si>
  <si>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</si>
  <si>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</si>
  <si>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</si>
  <si>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</si>
  <si>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</si>
  <si>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</si>
  <si>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</si>
  <si>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</si>
  <si>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</si>
  <si>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</si>
  <si>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</si>
  <si>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</si>
  <si>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</si>
  <si>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</si>
  <si>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</si>
  <si>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</si>
  <si>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</si>
  <si>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</si>
  <si>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</si>
  <si>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</si>
  <si>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</si>
  <si>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</si>
  <si>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</si>
  <si>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</si>
  <si>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</si>
  <si>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</si>
  <si>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</si>
  <si>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</si>
  <si>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</si>
  <si>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</si>
  <si>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</si>
  <si>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</si>
  <si>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</si>
  <si>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</si>
  <si>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</si>
  <si>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</si>
  <si>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</si>
  <si>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</si>
  <si>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</si>
  <si>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</si>
  <si>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</si>
  <si>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</si>
  <si>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</si>
  <si>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</si>
  <si>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</si>
  <si>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</si>
  <si>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</si>
  <si>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</si>
  <si>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</si>
  <si>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</si>
  <si>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</si>
  <si>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</si>
  <si>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</si>
  <si>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</si>
  <si>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</si>
  <si>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</si>
  <si>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</si>
  <si>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</si>
  <si>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</si>
  <si>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</si>
  <si>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</si>
  <si>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</si>
  <si>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</si>
  <si>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</si>
  <si>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</si>
  <si>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</si>
  <si>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</si>
  <si>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</si>
  <si>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</si>
  <si>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</si>
  <si>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</si>
  <si>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</si>
  <si>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</si>
  <si>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</si>
  <si>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</si>
  <si>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</si>
  <si>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</si>
  <si>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</si>
  <si>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</si>
  <si>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</si>
  <si>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</si>
  <si>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</si>
  <si>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</si>
  <si>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</si>
  <si>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</si>
  <si>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</si>
  <si>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</si>
  <si>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</si>
  <si>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</si>
  <si>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</si>
  <si>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</si>
  <si>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</si>
  <si>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</si>
  <si>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</si>
  <si>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</si>
  <si>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</si>
  <si>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</si>
  <si>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</si>
  <si>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</si>
  <si>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</si>
  <si>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</si>
  <si>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</si>
  <si>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</si>
  <si>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</si>
  <si>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</si>
  <si>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</si>
  <si>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</si>
  <si>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</si>
  <si>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</si>
  <si>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</si>
  <si>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</si>
  <si>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</si>
  <si>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</si>
  <si>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</si>
  <si>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</si>
  <si>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</si>
  <si>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</si>
  <si>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</si>
  <si>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</si>
  <si>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</si>
  <si>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</si>
  <si>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</si>
  <si>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</si>
  <si>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</si>
  <si>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</si>
  <si>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</si>
  <si>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</si>
  <si>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</si>
  <si>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</si>
  <si>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</si>
  <si>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</si>
  <si>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</si>
  <si>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</si>
  <si>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</si>
  <si>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</si>
  <si>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</si>
  <si>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</si>
  <si>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</si>
  <si>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</si>
  <si>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</si>
  <si>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</si>
  <si>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</si>
  <si>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</si>
  <si>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</si>
  <si>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</si>
  <si>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</si>
  <si>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</si>
  <si>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</si>
  <si>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</si>
  <si>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</si>
  <si>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</si>
  <si>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</si>
  <si>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</si>
  <si>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</si>
  <si>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</si>
  <si>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</si>
  <si>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</si>
  <si>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</si>
  <si>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</si>
  <si>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</si>
  <si>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</si>
  <si>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</si>
  <si>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</si>
  <si>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</si>
  <si>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</si>
  <si>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</si>
  <si>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</si>
  <si>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</si>
  <si>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</si>
  <si>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</si>
  <si>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</si>
  <si>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</si>
  <si>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</si>
  <si>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</si>
  <si>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</si>
  <si>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</si>
  <si>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</si>
  <si>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</si>
  <si>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</si>
  <si>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</si>
  <si>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</si>
  <si>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</si>
  <si>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</si>
  <si>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</si>
  <si>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</si>
  <si>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</si>
  <si>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</si>
  <si>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</si>
  <si>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</si>
  <si>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</si>
  <si>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</si>
  <si>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</si>
  <si>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</si>
  <si>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</si>
  <si>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</si>
  <si>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</si>
  <si>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</si>
  <si>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</si>
  <si>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</si>
  <si>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</si>
  <si>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</si>
  <si>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</si>
  <si>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</si>
  <si>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</si>
  <si>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</si>
  <si>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</si>
  <si>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</si>
  <si>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</si>
  <si>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</si>
  <si>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</si>
  <si>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</si>
  <si>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</si>
  <si>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</si>
  <si>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</si>
  <si>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</si>
  <si>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</si>
  <si>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</si>
  <si>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</si>
  <si>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</si>
  <si>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</si>
  <si>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</si>
  <si>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</si>
  <si>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</si>
  <si>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</si>
  <si>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</si>
  <si>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</si>
  <si>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</si>
  <si>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</si>
  <si>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</si>
  <si>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</si>
  <si>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</si>
  <si>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</si>
  <si>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</si>
  <si>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</si>
  <si>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</si>
  <si>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</si>
  <si>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</si>
  <si>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</si>
  <si>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</si>
  <si>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</si>
  <si>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</si>
  <si>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</si>
  <si>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</si>
  <si>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</si>
  <si>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</si>
  <si>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</si>
  <si>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</si>
  <si>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</si>
  <si>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</si>
  <si>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</si>
  <si>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</si>
  <si>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</si>
  <si>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</si>
  <si>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</si>
  <si>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</si>
  <si>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</si>
  <si>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</si>
  <si>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</si>
  <si>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</si>
  <si>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</si>
  <si>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</si>
  <si>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</si>
  <si>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</si>
  <si>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</si>
  <si>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</si>
  <si>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</si>
  <si>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</si>
  <si>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</si>
  <si>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</si>
  <si>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</si>
  <si>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</si>
  <si>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</si>
  <si>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</si>
  <si>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</si>
  <si>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</si>
  <si>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</si>
  <si>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</si>
  <si>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</si>
  <si>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</si>
  <si>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</si>
  <si>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</si>
  <si>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</si>
  <si>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</si>
  <si>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</si>
  <si>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</si>
  <si>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</si>
  <si>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</si>
  <si>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</si>
  <si>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</si>
  <si>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</si>
  <si>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</si>
  <si>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</si>
  <si>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</si>
  <si>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</si>
  <si>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</si>
  <si>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</si>
  <si>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</si>
  <si>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</si>
  <si>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</si>
  <si>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</si>
  <si>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</si>
  <si>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</si>
  <si>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</si>
  <si>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</si>
  <si>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</si>
  <si>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</si>
  <si>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</si>
  <si>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</si>
  <si>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</si>
  <si>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</si>
  <si>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</si>
  <si>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</si>
  <si>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</si>
  <si>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</si>
  <si>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</si>
  <si>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</si>
  <si>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</si>
  <si>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</si>
  <si>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</si>
  <si>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</si>
  <si>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</si>
  <si>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</si>
  <si>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</si>
  <si>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</si>
  <si>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</si>
  <si>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</si>
  <si>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</si>
  <si>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</si>
  <si>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</si>
  <si>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</si>
  <si>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</si>
  <si>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</si>
  <si>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</si>
  <si>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</si>
  <si>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</si>
  <si>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</si>
  <si>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</si>
  <si>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</si>
  <si>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</si>
  <si>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</si>
  <si>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</si>
  <si>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</si>
  <si>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</si>
  <si>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</si>
  <si>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</si>
  <si>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</si>
  <si>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</si>
  <si>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</si>
  <si>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</si>
  <si>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</si>
  <si>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</si>
  <si>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</si>
  <si>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</si>
  <si>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</si>
  <si>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</si>
  <si>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</si>
  <si>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</si>
  <si>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</si>
  <si>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</si>
  <si>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</si>
  <si>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</si>
  <si>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</si>
  <si>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</si>
  <si>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</si>
  <si>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</si>
  <si>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</si>
  <si>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</si>
  <si>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</si>
  <si>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</si>
  <si>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</si>
  <si>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</si>
  <si>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</si>
  <si>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</si>
  <si>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</si>
  <si>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</si>
  <si>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</si>
  <si>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</si>
  <si>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</si>
  <si>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</si>
  <si>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</si>
  <si>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</si>
  <si>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</si>
  <si>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</si>
  <si>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</si>
  <si>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</si>
  <si>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</si>
  <si>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</si>
  <si>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</si>
  <si>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</si>
  <si>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</si>
  <si>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</si>
  <si>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</si>
  <si>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</si>
  <si>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</si>
  <si>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</si>
  <si>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</si>
  <si>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</si>
  <si>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</si>
  <si>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</si>
  <si>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</si>
  <si>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</si>
  <si>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</si>
  <si>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</si>
  <si>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</si>
  <si>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</si>
  <si>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</si>
  <si>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</si>
  <si>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</si>
  <si>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</si>
  <si>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</si>
  <si>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</si>
  <si>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</si>
  <si>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</si>
  <si>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</si>
  <si>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</si>
  <si>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</si>
  <si>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</si>
  <si>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</si>
  <si>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</si>
  <si>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</si>
  <si>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</si>
  <si>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</si>
  <si>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</si>
  <si>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</si>
  <si>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</si>
  <si>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</si>
  <si>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</si>
  <si>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</si>
  <si>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</si>
  <si>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</si>
  <si>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</si>
  <si>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</si>
  <si>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</si>
  <si>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</si>
  <si>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</si>
  <si>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</si>
  <si>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</si>
  <si>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</si>
  <si>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</si>
  <si>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</si>
  <si>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</si>
  <si>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</si>
  <si>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</si>
  <si>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</si>
  <si>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</si>
  <si>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</si>
  <si>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</si>
  <si>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</si>
  <si>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</si>
  <si>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</si>
  <si>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</si>
  <si>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</si>
  <si>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</si>
  <si>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</si>
  <si>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</si>
  <si>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</si>
  <si>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</si>
  <si>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</si>
  <si>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</si>
  <si>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</si>
  <si>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</si>
  <si>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</si>
  <si>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</si>
  <si>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</si>
  <si>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</si>
  <si>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</si>
  <si>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</si>
  <si>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</si>
  <si>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</si>
  <si>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</si>
  <si>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</si>
  <si>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</si>
  <si>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</si>
  <si>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</si>
  <si>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</si>
  <si>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</si>
  <si>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</si>
  <si>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</si>
  <si>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</si>
  <si>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</si>
  <si>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</si>
  <si>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</si>
  <si>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</si>
  <si>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</si>
  <si>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</si>
  <si>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</si>
  <si>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</si>
  <si>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</si>
  <si>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</si>
  <si>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</si>
  <si>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</si>
  <si>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</si>
  <si>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</si>
  <si>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</si>
  <si>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</si>
  <si>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</si>
  <si>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</si>
  <si>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</si>
  <si>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</si>
  <si>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</si>
  <si>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</si>
  <si>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</si>
  <si>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</si>
  <si>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</si>
  <si>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</si>
  <si>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</si>
  <si>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</si>
  <si>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</si>
  <si>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</si>
  <si>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</si>
  <si>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</si>
  <si>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</si>
  <si>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</si>
  <si>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</si>
  <si>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</si>
  <si>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</si>
  <si>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</si>
  <si>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</si>
  <si>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</si>
  <si>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</si>
  <si>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</si>
  <si>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</si>
  <si>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</si>
  <si>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</si>
  <si>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</si>
  <si>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</si>
  <si>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</si>
  <si>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</si>
  <si>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</si>
  <si>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</si>
  <si>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</si>
  <si>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</si>
  <si>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</si>
  <si>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</si>
  <si>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</si>
  <si>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</si>
  <si>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</si>
  <si>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</si>
  <si>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</si>
  <si>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</si>
  <si>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</si>
  <si>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</si>
  <si>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</si>
  <si>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</si>
  <si>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</si>
  <si>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</si>
  <si>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</si>
  <si>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</si>
  <si>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</si>
  <si>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</si>
  <si>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</si>
  <si>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</si>
  <si>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</si>
  <si>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</si>
  <si>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</si>
  <si>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</si>
  <si>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</si>
  <si>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</si>
  <si>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</si>
  <si>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</si>
  <si>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</si>
  <si>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</si>
  <si>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</si>
  <si>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</si>
  <si>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</si>
  <si>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</si>
  <si>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</si>
  <si>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</si>
  <si>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</si>
  <si>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</si>
  <si>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</si>
  <si>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</si>
  <si>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</si>
  <si>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</si>
  <si>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</si>
  <si>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</si>
  <si>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</si>
  <si>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</si>
  <si>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</si>
  <si>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</si>
  <si>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</si>
  <si>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</si>
  <si>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</si>
  <si>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</si>
  <si>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</si>
  <si>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</si>
  <si>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</si>
  <si>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</si>
  <si>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</si>
  <si>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</si>
  <si>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</si>
  <si>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</si>
  <si>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</si>
  <si>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</si>
  <si>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</si>
  <si>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</si>
  <si>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</si>
  <si>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</si>
  <si>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</si>
  <si>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</si>
  <si>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</si>
  <si>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</si>
  <si>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</si>
  <si>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</si>
  <si>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</si>
  <si>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</si>
  <si>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</si>
  <si>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</si>
  <si>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</si>
  <si>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</si>
  <si>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</si>
  <si>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</si>
  <si>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</si>
  <si>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</si>
  <si>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</si>
  <si>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</si>
  <si>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</si>
  <si>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</si>
  <si>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</si>
  <si>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</si>
  <si>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</si>
  <si>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</si>
  <si>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</si>
  <si>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</si>
  <si>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</si>
  <si>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</si>
  <si>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</si>
  <si>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</si>
  <si>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</si>
  <si>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</si>
  <si>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</si>
  <si>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</si>
  <si>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</si>
  <si>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</si>
  <si>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</si>
  <si>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</si>
  <si>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</si>
  <si>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</si>
  <si>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</si>
  <si>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</si>
  <si>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</si>
  <si>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</si>
  <si>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</si>
  <si>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</si>
  <si>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</si>
  <si>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</si>
  <si>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</si>
  <si>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</si>
  <si>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</si>
  <si>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</si>
  <si>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</si>
  <si>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</si>
  <si>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</si>
  <si>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</si>
  <si>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</si>
  <si>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</si>
  <si>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</si>
  <si>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</si>
  <si>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</si>
  <si>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</si>
  <si>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</si>
  <si>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</si>
  <si>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</si>
  <si>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</si>
  <si>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</si>
  <si>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</si>
  <si>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</si>
  <si>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</si>
  <si>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</si>
  <si>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</si>
  <si>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</si>
  <si>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</si>
  <si>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</si>
  <si>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</si>
  <si>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</si>
  <si>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</si>
  <si>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</si>
  <si>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</si>
  <si>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</si>
  <si>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</si>
  <si>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</si>
  <si>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</si>
  <si>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</si>
  <si>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</si>
  <si>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</si>
  <si>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</si>
  <si>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</si>
  <si>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</si>
  <si>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</si>
  <si>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</si>
  <si>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</si>
  <si>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</si>
  <si>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</si>
  <si>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</si>
  <si>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</si>
  <si>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</si>
  <si>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</si>
  <si>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</si>
  <si>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</si>
  <si>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</si>
  <si>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</si>
  <si>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</si>
  <si>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</si>
  <si>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</si>
  <si>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</si>
  <si>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</si>
  <si>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</si>
  <si>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</si>
  <si>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</si>
  <si>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</si>
  <si>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</si>
  <si>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</si>
  <si>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</si>
  <si>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</si>
  <si>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</si>
  <si>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</si>
  <si>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</si>
  <si>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</si>
  <si>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</si>
  <si>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</si>
  <si>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</si>
  <si>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</si>
  <si>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</si>
  <si>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</si>
  <si>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</si>
  <si>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</si>
  <si>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</si>
  <si>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</si>
  <si>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</si>
  <si>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</si>
  <si>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</si>
  <si>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</si>
  <si>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</si>
  <si>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</si>
  <si>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</si>
  <si>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</si>
  <si>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</si>
  <si>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</si>
  <si>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</si>
  <si>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</si>
  <si>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</si>
  <si>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</si>
  <si>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</si>
  <si>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</si>
  <si>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</si>
  <si>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</si>
  <si>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</si>
  <si>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</si>
  <si>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</si>
  <si>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</si>
  <si>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</si>
  <si>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</si>
  <si>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</si>
  <si>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</si>
  <si>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</si>
  <si>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</si>
  <si>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</si>
  <si>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</si>
  <si>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</si>
  <si>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</si>
  <si>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</si>
  <si>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</si>
  <si>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</si>
  <si>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</si>
  <si>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</si>
  <si>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</si>
  <si>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</si>
  <si>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</si>
  <si>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</si>
  <si>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</si>
  <si>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</si>
  <si>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</si>
  <si>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</si>
  <si>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</si>
  <si>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</si>
  <si>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</si>
  <si>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</si>
  <si>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</si>
  <si>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</si>
  <si>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</si>
  <si>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</si>
  <si>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</si>
  <si>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</si>
  <si>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</si>
  <si>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</si>
  <si>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</si>
  <si>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</si>
  <si>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</si>
  <si>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</si>
  <si>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</si>
  <si>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</si>
  <si>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</si>
  <si>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</si>
  <si>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</si>
  <si>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</si>
  <si>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</si>
  <si>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</si>
  <si>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</si>
  <si>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</si>
  <si>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</si>
  <si>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</si>
  <si>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</si>
  <si>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</si>
  <si>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</si>
  <si>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</si>
  <si>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</si>
  <si>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</si>
  <si>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</si>
  <si>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</si>
  <si>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</si>
  <si>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</si>
  <si>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</si>
  <si>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</si>
  <si>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</si>
  <si>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</si>
  <si>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</si>
  <si>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</si>
  <si>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</si>
  <si>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</si>
  <si>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</si>
  <si>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</si>
  <si>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</si>
  <si>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</si>
  <si>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</si>
  <si>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</si>
  <si>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</si>
  <si>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</si>
  <si>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</si>
  <si>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</si>
  <si>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</si>
  <si>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</si>
  <si>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</si>
  <si>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</si>
  <si>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</si>
  <si>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</si>
  <si>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</si>
  <si>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</si>
  <si>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</si>
  <si>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</si>
  <si>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</si>
  <si>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</si>
  <si>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</si>
  <si>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</si>
  <si>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</si>
  <si>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</si>
  <si>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</si>
  <si>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</si>
  <si>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</si>
  <si>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</si>
  <si>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</si>
  <si>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</si>
  <si>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</si>
  <si>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</si>
  <si>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</si>
  <si>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</si>
  <si>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</si>
  <si>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</si>
  <si>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</si>
  <si>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</si>
  <si>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</si>
  <si>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</si>
  <si>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</si>
  <si>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</si>
  <si>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</si>
  <si>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</si>
  <si>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</si>
  <si>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</si>
  <si>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</si>
  <si>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</si>
  <si>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</si>
  <si>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</si>
  <si>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</si>
  <si>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</si>
  <si>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</si>
  <si>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</si>
  <si>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</si>
  <si>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</si>
  <si>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</si>
  <si>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</si>
  <si>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</si>
  <si>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</si>
  <si>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</si>
  <si>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</si>
  <si>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</si>
  <si>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</si>
  <si>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</si>
  <si>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</si>
  <si>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</si>
  <si>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</si>
  <si>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</si>
  <si>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</si>
  <si>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</si>
  <si>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</si>
  <si>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</si>
  <si>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</si>
  <si>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</si>
  <si>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</si>
  <si>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</si>
  <si>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</si>
  <si>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</si>
  <si>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</si>
  <si>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</si>
  <si>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</si>
  <si>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</si>
  <si>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</si>
  <si>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</si>
  <si>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</si>
  <si>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</si>
  <si>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</si>
  <si>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</si>
  <si>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</si>
  <si>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</si>
  <si>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</si>
  <si>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</si>
  <si>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</si>
  <si>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</si>
  <si>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</si>
  <si>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</si>
  <si>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</si>
  <si>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</si>
  <si>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</si>
  <si>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</si>
  <si>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</si>
  <si>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</si>
  <si>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</si>
  <si>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</si>
  <si>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</si>
  <si>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</si>
  <si>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</si>
  <si>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</si>
  <si>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</si>
  <si>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</si>
  <si>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</si>
  <si>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</si>
  <si>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</si>
  <si>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</si>
  <si>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</si>
  <si>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</si>
  <si>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</si>
  <si>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</si>
  <si>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</si>
  <si>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</si>
  <si>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</si>
  <si>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</si>
  <si>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</si>
  <si>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</si>
  <si>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</si>
  <si>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</si>
  <si>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</si>
  <si>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</si>
  <si>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</si>
  <si>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</si>
  <si>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</si>
  <si>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</si>
  <si>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</si>
  <si>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</si>
  <si>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</si>
  <si>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</si>
  <si>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</si>
  <si>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</si>
  <si>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</si>
  <si>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</si>
  <si>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</si>
  <si>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</si>
  <si>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</si>
  <si>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</si>
  <si>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</si>
  <si>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</si>
  <si>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</si>
  <si>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</si>
  <si>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</si>
  <si>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</si>
  <si>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</si>
  <si>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</si>
  <si>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</si>
  <si>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</si>
  <si>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</si>
  <si>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</si>
  <si>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</si>
  <si>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</si>
  <si>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</si>
  <si>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</si>
  <si>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</si>
  <si>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</si>
  <si>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</si>
  <si>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</si>
  <si>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</si>
  <si>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</si>
  <si>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</si>
  <si>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</si>
  <si>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</si>
  <si>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</si>
  <si>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</si>
  <si>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</si>
  <si>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</si>
  <si>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</si>
  <si>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</si>
  <si>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</si>
  <si>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</si>
  <si>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</si>
  <si>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</si>
  <si>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</si>
  <si>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</si>
  <si>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</si>
  <si>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</si>
  <si>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</si>
  <si>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</si>
  <si>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</si>
  <si>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</si>
  <si>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</si>
  <si>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</si>
  <si>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</si>
  <si>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</si>
  <si>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</si>
  <si>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</si>
  <si>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</si>
  <si>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</si>
  <si>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</si>
  <si>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</si>
  <si>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</si>
  <si>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</si>
  <si>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</si>
  <si>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</si>
  <si>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</si>
  <si>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</si>
  <si>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</si>
  <si>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</si>
  <si>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</si>
  <si>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</si>
  <si>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</si>
  <si>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</si>
  <si>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</si>
  <si>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</si>
  <si>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</si>
  <si>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</si>
  <si>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</si>
  <si>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</si>
  <si>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</si>
  <si>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</si>
  <si>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</si>
  <si>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</si>
  <si>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</si>
  <si>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</si>
  <si>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</si>
  <si>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</si>
  <si>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</si>
  <si>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</si>
  <si>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</si>
  <si>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</si>
  <si>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</si>
  <si>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</si>
  <si>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</si>
  <si>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</si>
  <si>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</si>
  <si>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</si>
  <si>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</si>
  <si>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</si>
  <si>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</si>
  <si>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</si>
  <si>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</si>
  <si>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</si>
  <si>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</si>
  <si>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</si>
  <si>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</si>
  <si>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</si>
  <si>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</si>
  <si>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</si>
  <si>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</si>
  <si>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</si>
  <si>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</si>
  <si>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</si>
  <si>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</si>
  <si>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</si>
  <si>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</si>
  <si>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</si>
  <si>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</si>
  <si>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</si>
  <si>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</si>
  <si>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</si>
  <si>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</si>
  <si>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</si>
  <si>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</si>
  <si>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</si>
  <si>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</si>
  <si>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</si>
  <si>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</si>
  <si>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</si>
  <si>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</si>
  <si>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</si>
  <si>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</si>
  <si>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</si>
  <si>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</si>
  <si>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</si>
  <si>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</si>
  <si>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</si>
  <si>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</si>
  <si>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</si>
  <si>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</si>
  <si>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</si>
  <si>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</si>
  <si>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</si>
  <si>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</si>
  <si>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</si>
  <si>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</si>
  <si>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</si>
  <si>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</si>
  <si>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</si>
  <si>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</si>
  <si>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</si>
  <si>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</si>
  <si>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</si>
  <si>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</si>
  <si>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</si>
  <si>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</si>
  <si>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</si>
  <si>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</si>
  <si>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</si>
  <si>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</si>
  <si>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</si>
  <si>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</si>
  <si>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</si>
  <si>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</si>
  <si>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</si>
  <si>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</si>
  <si>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</si>
  <si>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</si>
  <si>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</si>
  <si>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</si>
  <si>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</si>
  <si>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</si>
  <si>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</si>
  <si>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</si>
  <si>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</si>
  <si>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</si>
  <si>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</si>
  <si>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</si>
  <si>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</si>
  <si>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</si>
  <si>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</si>
  <si>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</si>
  <si>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</si>
  <si>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</si>
  <si>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</si>
  <si>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</si>
  <si>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</si>
  <si>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</si>
  <si>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</si>
  <si>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</si>
  <si>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</si>
  <si>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</si>
  <si>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</si>
  <si>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</si>
  <si>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</si>
  <si>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</si>
  <si>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</si>
  <si>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</si>
  <si>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</si>
  <si>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</si>
  <si>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</si>
  <si>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</si>
  <si>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</si>
  <si>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</si>
  <si>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</si>
  <si>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</si>
  <si>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</si>
  <si>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</si>
  <si>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</si>
  <si>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</si>
  <si>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</si>
  <si>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</si>
  <si>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</si>
  <si>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</si>
  <si>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</si>
  <si>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</si>
  <si>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</si>
  <si>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</si>
  <si>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</si>
  <si>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</si>
  <si>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</si>
  <si>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</si>
  <si>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</si>
  <si>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</si>
  <si>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</si>
  <si>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</si>
  <si>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</si>
  <si>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</si>
  <si>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</si>
  <si>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</si>
  <si>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</si>
  <si>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</si>
  <si>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</si>
  <si>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</si>
  <si>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</si>
  <si>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</si>
  <si>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</si>
  <si>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</si>
  <si>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</si>
  <si>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</si>
  <si>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</si>
  <si>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</si>
  <si>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</si>
  <si>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</si>
  <si>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</si>
  <si>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</si>
  <si>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</si>
  <si>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</si>
  <si>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</si>
  <si>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</si>
  <si>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</si>
  <si>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</si>
  <si>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</si>
  <si>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</si>
  <si>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</si>
  <si>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</si>
  <si>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</si>
  <si>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</si>
  <si>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</si>
  <si>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</si>
  <si>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</si>
  <si>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</si>
  <si>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</si>
  <si>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</si>
  <si>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</si>
  <si>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</si>
  <si>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</si>
  <si>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</si>
  <si>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</si>
  <si>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</si>
  <si>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</si>
  <si>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</si>
  <si>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</si>
  <si>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</si>
  <si>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</si>
  <si>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</si>
  <si>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</si>
  <si>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</si>
  <si>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</si>
  <si>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</si>
  <si>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</si>
  <si>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</si>
  <si>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</si>
  <si>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</si>
  <si>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</si>
  <si>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</si>
  <si>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</si>
  <si>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</si>
  <si>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</si>
  <si>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</si>
  <si>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</si>
  <si>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</si>
  <si>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</si>
  <si>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</si>
  <si>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</si>
  <si>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</si>
  <si>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</si>
  <si>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</si>
  <si>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</si>
  <si>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</si>
  <si>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</si>
  <si>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</si>
  <si>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</si>
  <si>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</si>
  <si>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</si>
  <si>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</si>
  <si>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</si>
  <si>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</si>
  <si>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</si>
  <si>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</si>
  <si>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</si>
  <si>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</si>
  <si>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</si>
  <si>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</si>
  <si>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</si>
  <si>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</si>
  <si>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</si>
  <si>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</si>
  <si>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</si>
  <si>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</si>
  <si>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</si>
  <si>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</si>
  <si>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</si>
  <si>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</si>
  <si>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</si>
  <si>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</si>
  <si>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</si>
  <si>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</si>
  <si>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</si>
  <si>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</si>
  <si>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</si>
  <si>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</si>
  <si>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</si>
  <si>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</si>
  <si>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</si>
  <si>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</si>
  <si>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</si>
  <si>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</si>
  <si>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</si>
  <si>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</si>
  <si>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</si>
  <si>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</si>
  <si>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</si>
  <si>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</si>
  <si>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</si>
  <si>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</si>
  <si>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</si>
  <si>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</si>
  <si>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</si>
  <si>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</si>
  <si>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</si>
  <si>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</si>
  <si>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</si>
  <si>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</si>
  <si>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</si>
  <si>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</si>
  <si>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</si>
  <si>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</si>
  <si>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</si>
  <si>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</si>
  <si>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</si>
  <si>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</si>
  <si>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</si>
  <si>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</si>
  <si>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</si>
  <si>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</si>
  <si>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</si>
  <si>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</si>
  <si>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</si>
  <si>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</si>
  <si>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</si>
  <si>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</si>
  <si>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</si>
  <si>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</si>
  <si>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</si>
  <si>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</si>
  <si>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</si>
  <si>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</si>
  <si>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</si>
  <si>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</si>
  <si>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</si>
  <si>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</si>
  <si>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</si>
  <si>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</si>
  <si>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</si>
  <si>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</si>
  <si>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</si>
  <si>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</si>
  <si>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</si>
  <si>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</si>
  <si>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</si>
  <si>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</si>
  <si>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</si>
  <si>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</si>
  <si>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</si>
  <si>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</si>
  <si>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</si>
  <si>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</si>
  <si>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</si>
  <si>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</si>
  <si>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</si>
  <si>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</si>
  <si>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</si>
  <si>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</si>
  <si>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</si>
  <si>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</si>
  <si>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</si>
  <si>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</si>
  <si>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</si>
  <si>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</si>
  <si>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</si>
  <si>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</si>
  <si>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</si>
  <si>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</si>
  <si>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</si>
  <si>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</si>
  <si>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</si>
  <si>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</si>
  <si>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</si>
  <si>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</si>
  <si>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</si>
  <si>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</si>
  <si>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</si>
  <si>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</si>
  <si>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</si>
  <si>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</si>
  <si>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</si>
  <si>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</si>
  <si>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</si>
  <si>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</si>
  <si>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</si>
  <si>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</si>
  <si>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</si>
  <si>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</si>
  <si>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</si>
  <si>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</si>
  <si>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</si>
  <si>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</si>
  <si>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</si>
  <si>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</si>
  <si>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</si>
  <si>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</si>
  <si>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</si>
  <si>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</si>
  <si>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</si>
  <si>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</si>
  <si>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</si>
  <si>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</si>
  <si>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</si>
  <si>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</si>
  <si>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</si>
  <si>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</si>
  <si>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</si>
  <si>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</si>
  <si>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</si>
  <si>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</si>
  <si>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</si>
  <si>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</si>
  <si>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</si>
  <si>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</si>
  <si>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</si>
  <si>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</si>
  <si>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</si>
  <si>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</si>
  <si>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</si>
  <si>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</si>
  <si>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</si>
  <si>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</si>
  <si>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</si>
  <si>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</si>
  <si>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</si>
  <si>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</si>
  <si>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</si>
  <si>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</si>
  <si>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</si>
  <si>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</si>
  <si>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</si>
  <si>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</si>
  <si>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</si>
  <si>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</si>
  <si>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</si>
  <si>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</si>
  <si>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</si>
  <si>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</si>
  <si>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</si>
  <si>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</si>
  <si>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</si>
  <si>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</si>
  <si>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</si>
  <si>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</si>
  <si>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</si>
  <si>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</si>
  <si>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</si>
  <si>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</si>
  <si>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</si>
  <si>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</si>
  <si>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</si>
  <si>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</si>
  <si>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</si>
  <si>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</si>
  <si>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</si>
  <si>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</si>
  <si>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</si>
  <si>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</si>
  <si>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</si>
  <si>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</si>
  <si>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</si>
  <si>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</si>
  <si>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</si>
  <si>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</si>
  <si>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</si>
  <si>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</si>
  <si>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</si>
  <si>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</si>
  <si>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</si>
  <si>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</si>
  <si>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</si>
  <si>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</si>
  <si>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</si>
  <si>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</si>
  <si>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</si>
  <si>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</si>
  <si>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</si>
  <si>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</si>
  <si>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</si>
  <si>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</si>
  <si>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</si>
  <si>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</si>
  <si>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</si>
  <si>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</si>
  <si>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</si>
  <si>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</si>
  <si>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</si>
  <si>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</si>
  <si>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</si>
  <si>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</si>
  <si>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</si>
  <si>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</si>
  <si>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</si>
  <si>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</si>
  <si>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</si>
  <si>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</si>
  <si>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</si>
  <si>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</si>
  <si>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</si>
  <si>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</si>
  <si>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</si>
  <si>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</si>
  <si>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</si>
  <si>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</si>
  <si>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</si>
  <si>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</si>
  <si>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</si>
  <si>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</si>
  <si>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</si>
  <si>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</si>
  <si>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</si>
  <si>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</si>
  <si>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</si>
  <si>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</si>
  <si>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</si>
  <si>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</si>
  <si>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</si>
  <si>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</si>
  <si>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</si>
  <si>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</si>
  <si>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</si>
  <si>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</si>
  <si>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</si>
  <si>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</si>
  <si>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</si>
  <si>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</si>
  <si>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</si>
  <si>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</si>
  <si>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</si>
  <si>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</si>
  <si>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</si>
  <si>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</si>
  <si>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</si>
  <si>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</si>
  <si>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</si>
  <si>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</si>
  <si>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</si>
  <si>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</si>
  <si>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</si>
  <si>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</si>
  <si>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</si>
  <si>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</si>
  <si>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</si>
  <si>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</si>
  <si>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</si>
  <si>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</si>
  <si>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</si>
  <si>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</si>
  <si>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</si>
  <si>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</si>
  <si>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</si>
  <si>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</si>
  <si>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</si>
  <si>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</si>
  <si>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</si>
  <si>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</si>
  <si>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</si>
  <si>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</si>
  <si>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</si>
  <si>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</si>
  <si>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</si>
  <si>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</si>
  <si>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</si>
  <si>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</si>
  <si>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</si>
  <si>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</si>
  <si>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</si>
  <si>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</si>
  <si>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</si>
  <si>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</si>
  <si>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</si>
  <si>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</si>
  <si>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</si>
  <si>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</si>
  <si>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</si>
  <si>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</si>
  <si>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</si>
  <si>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</si>
  <si>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</si>
  <si>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</si>
  <si>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</si>
  <si>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</si>
  <si>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</si>
  <si>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</si>
  <si>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</si>
  <si>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</si>
  <si>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</si>
  <si>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</si>
  <si>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</si>
  <si>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</si>
  <si>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</si>
  <si>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</si>
  <si>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</si>
  <si>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</si>
  <si>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</si>
  <si>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</si>
  <si>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</si>
  <si>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</si>
  <si>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</si>
  <si>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</si>
  <si>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</si>
  <si>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</si>
  <si>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</si>
  <si>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</si>
  <si>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</si>
  <si>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</si>
  <si>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</si>
  <si>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</si>
  <si>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</si>
  <si>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</si>
  <si>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</si>
  <si>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</si>
  <si>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</si>
  <si>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</si>
  <si>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</si>
  <si>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</si>
  <si>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</si>
  <si>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</si>
  <si>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</si>
  <si>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</si>
  <si>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</si>
  <si>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</si>
  <si>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</si>
  <si>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</si>
  <si>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</si>
  <si>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</si>
  <si>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</si>
  <si>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</si>
  <si>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</si>
  <si>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</si>
  <si>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</si>
  <si>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</si>
  <si>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</si>
  <si>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</si>
  <si>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</si>
  <si>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</si>
  <si>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</si>
  <si>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</si>
  <si>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</si>
  <si>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</si>
  <si>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</si>
  <si>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</si>
  <si>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</si>
  <si>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</si>
  <si>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</si>
  <si>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</si>
  <si>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</si>
  <si>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</si>
  <si>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</si>
  <si>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</si>
  <si>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</si>
  <si>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</si>
  <si>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</si>
  <si>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</si>
  <si>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</si>
  <si>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</si>
  <si>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</si>
  <si>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</si>
  <si>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</si>
  <si>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</si>
  <si>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</si>
  <si>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</si>
  <si>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</si>
  <si>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</si>
  <si>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</si>
  <si>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</si>
  <si>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</si>
  <si>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</si>
  <si>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</si>
  <si>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</si>
  <si>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</si>
  <si>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</si>
  <si>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</si>
  <si>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</si>
  <si>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</si>
  <si>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</si>
  <si>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</si>
  <si>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</si>
  <si>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</si>
  <si>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</si>
  <si>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</si>
  <si>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</si>
  <si>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</si>
  <si>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</si>
  <si>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</si>
  <si>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</si>
  <si>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</si>
  <si>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</si>
  <si>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</si>
  <si>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</si>
  <si>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</si>
  <si>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</si>
  <si>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</si>
  <si>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</si>
  <si>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</si>
  <si>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</si>
  <si>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</si>
  <si>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</si>
  <si>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</si>
  <si>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</si>
  <si>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</si>
  <si>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</si>
  <si>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</si>
  <si>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</si>
  <si>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</si>
  <si>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</si>
  <si>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</si>
  <si>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</si>
  <si>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</si>
  <si>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</si>
  <si>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</si>
  <si>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</si>
  <si>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</si>
  <si>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</si>
  <si>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</si>
  <si>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</si>
  <si>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</si>
  <si>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</si>
  <si>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</si>
  <si>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</si>
  <si>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</si>
  <si>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</si>
  <si>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</si>
  <si>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</si>
  <si>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</si>
  <si>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</si>
  <si>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</si>
  <si>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</si>
  <si>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</si>
  <si>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</si>
  <si>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</si>
  <si>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</si>
  <si>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</si>
  <si>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</si>
  <si>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</si>
  <si>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</si>
  <si>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</si>
  <si>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</si>
  <si>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</si>
  <si>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</si>
  <si>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</si>
  <si>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</si>
  <si>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</si>
  <si>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</si>
  <si>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</si>
  <si>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</si>
  <si>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</si>
  <si>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</si>
  <si>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</si>
  <si>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</si>
  <si>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</si>
  <si>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</si>
  <si>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</si>
  <si>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</si>
  <si>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</si>
  <si>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</si>
  <si>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</si>
  <si>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</si>
  <si>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</si>
  <si>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</si>
  <si>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</si>
  <si>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</si>
  <si>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</si>
  <si>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</si>
  <si>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</si>
  <si>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</si>
  <si>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</si>
  <si>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</si>
  <si>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</si>
  <si>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</si>
  <si>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</si>
  <si>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</si>
  <si>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</si>
  <si>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</si>
  <si>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</si>
  <si>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</si>
  <si>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</si>
  <si>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</si>
  <si>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</si>
  <si>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</si>
  <si>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</si>
  <si>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</si>
  <si>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</si>
  <si>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</si>
  <si>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</si>
  <si>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</si>
  <si>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</si>
  <si>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</si>
  <si>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</si>
  <si>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</si>
  <si>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</si>
  <si>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</si>
  <si>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</si>
  <si>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</si>
  <si>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</si>
  <si>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</si>
  <si>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</si>
  <si>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</si>
  <si>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</si>
  <si>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</si>
  <si>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</si>
  <si>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</si>
  <si>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</si>
  <si>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</si>
  <si>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</si>
  <si>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</si>
  <si>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</si>
  <si>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</si>
  <si>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</si>
  <si>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</si>
  <si>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</si>
  <si>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</si>
  <si>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</si>
  <si>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</si>
  <si>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</si>
  <si>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</si>
  <si>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</si>
  <si>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</si>
  <si>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</si>
  <si>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</si>
  <si>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</si>
  <si>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</si>
  <si>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</si>
  <si>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</si>
  <si>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</si>
  <si>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</si>
  <si>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</si>
  <si>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</si>
  <si>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</si>
  <si>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</si>
  <si>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</si>
  <si>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</si>
  <si>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</si>
  <si>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</si>
  <si>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</si>
  <si>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</si>
  <si>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</si>
  <si>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</si>
  <si>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</si>
  <si>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</si>
  <si>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</si>
  <si>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</si>
  <si>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</si>
  <si>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</si>
  <si>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</si>
  <si>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</si>
  <si>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</si>
  <si>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</si>
  <si>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</si>
  <si>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</si>
  <si>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</si>
  <si>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</si>
  <si>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</si>
  <si>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</si>
  <si>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</si>
  <si>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</si>
  <si>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</si>
  <si>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</si>
  <si>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</si>
  <si>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</si>
  <si>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</si>
  <si>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</si>
  <si>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</si>
  <si>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</si>
  <si>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</si>
  <si>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</si>
  <si>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</si>
  <si>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</si>
  <si>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</si>
  <si>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</si>
  <si>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</si>
  <si>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</si>
  <si>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</si>
  <si>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</si>
  <si>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</si>
  <si>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</si>
  <si>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</si>
  <si>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</si>
  <si>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</si>
  <si>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</si>
  <si>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</si>
  <si>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</si>
  <si>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</si>
  <si>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</si>
  <si>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</si>
  <si>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</si>
  <si>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</si>
  <si>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</si>
  <si>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</si>
  <si>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</si>
  <si>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</si>
  <si>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</si>
  <si>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</si>
  <si>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</si>
  <si>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</si>
  <si>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</si>
  <si>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</si>
  <si>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</si>
  <si>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</si>
  <si>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</si>
  <si>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</si>
  <si>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</si>
  <si>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</si>
  <si>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</si>
  <si>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</si>
  <si>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</si>
  <si>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</si>
  <si>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</si>
  <si>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</si>
  <si>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</si>
  <si>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</si>
  <si>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</si>
  <si>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</si>
  <si>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</si>
  <si>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</si>
  <si>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</si>
  <si>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</si>
  <si>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</si>
  <si>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</si>
  <si>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</si>
  <si>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</si>
  <si>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</si>
  <si>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</si>
  <si>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</si>
  <si>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</si>
  <si>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</si>
  <si>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</si>
  <si>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</si>
  <si>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</si>
  <si>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</si>
  <si>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</si>
  <si>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</si>
  <si>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</si>
  <si>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</si>
  <si>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</si>
  <si>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</si>
  <si>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</si>
  <si>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</si>
  <si>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</si>
  <si>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</si>
  <si>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</si>
  <si>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</si>
  <si>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</si>
  <si>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</si>
  <si>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</si>
  <si>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</si>
  <si>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</si>
  <si>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</si>
  <si>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</si>
  <si>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</si>
  <si>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</si>
  <si>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</si>
  <si>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</si>
  <si>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</si>
  <si>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</si>
  <si>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</si>
  <si>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</si>
  <si>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</si>
  <si>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</si>
  <si>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</si>
  <si>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</si>
  <si>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</si>
  <si>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</si>
  <si>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</si>
  <si>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</si>
  <si>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</si>
  <si>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</si>
  <si>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</si>
  <si>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</si>
  <si>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</si>
  <si>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</si>
  <si>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</si>
  <si>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</si>
  <si>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</si>
  <si>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</si>
  <si>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</si>
  <si>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</si>
  <si>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</si>
  <si>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</si>
  <si>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</si>
  <si>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</si>
  <si>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</si>
  <si>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</si>
  <si>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</si>
  <si>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</si>
  <si>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</si>
  <si>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</si>
  <si>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</si>
  <si>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</si>
  <si>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</si>
  <si>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</si>
  <si>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</si>
  <si>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</si>
  <si>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</si>
  <si>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</si>
  <si>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</si>
  <si>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</si>
  <si>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</si>
  <si>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</si>
  <si>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</si>
  <si>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</si>
  <si>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</si>
  <si>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</si>
  <si>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</si>
  <si>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</si>
  <si>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</si>
  <si>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</si>
  <si>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</si>
  <si>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</si>
  <si>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</si>
  <si>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</si>
  <si>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</si>
  <si>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</si>
  <si>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</si>
  <si>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</si>
  <si>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</si>
  <si>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</si>
  <si>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</si>
  <si>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</si>
  <si>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</si>
  <si>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</si>
  <si>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</si>
  <si>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</si>
  <si>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</si>
  <si>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</si>
  <si>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</si>
  <si>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</si>
  <si>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</si>
  <si>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</si>
  <si>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</si>
  <si>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</si>
  <si>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</si>
  <si>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</si>
  <si>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</si>
  <si>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</si>
  <si>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</si>
  <si>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</si>
  <si>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</si>
  <si>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</si>
  <si>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</si>
  <si>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</si>
  <si>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</si>
  <si>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</si>
  <si>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</si>
  <si>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</si>
  <si>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</si>
  <si>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</si>
  <si>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</si>
  <si>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</si>
  <si>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</si>
  <si>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</si>
  <si>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</si>
  <si>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</si>
  <si>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</si>
  <si>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</si>
  <si>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</si>
  <si>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</si>
  <si>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</si>
  <si>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</si>
  <si>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</si>
  <si>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</si>
  <si>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</si>
  <si>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</si>
  <si>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</si>
  <si>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</si>
  <si>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</si>
  <si>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</si>
  <si>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</si>
  <si>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</si>
  <si>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</si>
  <si>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</si>
  <si>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</si>
  <si>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</si>
  <si>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</si>
  <si>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</si>
  <si>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</si>
  <si>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</si>
  <si>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</si>
  <si>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</si>
  <si>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</si>
  <si>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</si>
  <si>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</si>
  <si>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</si>
  <si>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</si>
  <si>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</si>
  <si>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</si>
  <si>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</si>
  <si>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</si>
  <si>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</si>
  <si>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</si>
  <si>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</si>
  <si>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</si>
  <si>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</si>
  <si>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</si>
  <si>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</si>
  <si>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</si>
  <si>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</si>
  <si>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</si>
  <si>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</si>
  <si>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</si>
  <si>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</si>
  <si>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</si>
  <si>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</si>
  <si>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</si>
  <si>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</si>
  <si>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</si>
  <si>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</si>
  <si>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</si>
  <si>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</si>
  <si>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</si>
  <si>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</si>
  <si>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</si>
  <si>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</si>
  <si>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</si>
  <si>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</si>
  <si>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</si>
  <si>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</si>
  <si>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</si>
  <si>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</si>
  <si>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</si>
  <si>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</si>
  <si>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</si>
  <si>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</si>
  <si>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</si>
  <si>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</si>
  <si>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</si>
  <si>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</si>
  <si>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</si>
  <si>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</si>
  <si>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</si>
  <si>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</si>
  <si>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</si>
  <si>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</si>
  <si>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</si>
  <si>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</si>
  <si>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</si>
  <si>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</si>
  <si>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</si>
  <si>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</si>
  <si>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</si>
  <si>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</si>
  <si>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</si>
  <si>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</si>
  <si>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</si>
  <si>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</si>
  <si>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</si>
  <si>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</si>
  <si>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</si>
  <si>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</si>
  <si>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</si>
  <si>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</si>
  <si>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</si>
  <si>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</si>
  <si>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</si>
  <si>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</si>
  <si>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</si>
  <si>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</si>
  <si>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</si>
  <si>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</si>
  <si>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</si>
  <si>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</si>
  <si>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</si>
  <si>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</si>
  <si>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</si>
  <si>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</si>
  <si>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</si>
  <si>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</si>
  <si>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</si>
  <si>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</si>
  <si>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</si>
  <si>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</si>
  <si>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</si>
  <si>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</si>
  <si>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</si>
  <si>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</si>
  <si>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</si>
  <si>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</si>
  <si>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</si>
  <si>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</si>
  <si>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</si>
  <si>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</si>
  <si>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</si>
  <si>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</si>
  <si>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</si>
  <si>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</si>
  <si>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</si>
  <si>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</si>
  <si>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</si>
  <si>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</si>
  <si>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</si>
  <si>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</si>
  <si>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</si>
  <si>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</si>
  <si>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</si>
  <si>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</si>
  <si>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</si>
  <si>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</si>
  <si>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</si>
  <si>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</si>
  <si>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</si>
  <si>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</si>
  <si>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</si>
  <si>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</si>
  <si>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</si>
  <si>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</si>
  <si>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</si>
  <si>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</si>
  <si>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</si>
  <si>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</si>
  <si>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</si>
  <si>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</si>
  <si>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</si>
  <si>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</si>
  <si>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</si>
  <si>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</si>
  <si>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</si>
  <si>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</si>
  <si>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</si>
  <si>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</si>
  <si>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</si>
  <si>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</si>
  <si>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</si>
  <si>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</si>
  <si>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</si>
  <si>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</si>
  <si>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</si>
  <si>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</si>
  <si>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</si>
  <si>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</si>
  <si>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</si>
  <si>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</si>
  <si>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</si>
  <si>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</si>
  <si>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</si>
  <si>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</si>
  <si>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</si>
  <si>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</si>
  <si>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</si>
  <si>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</si>
  <si>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</si>
  <si>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</si>
  <si>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</si>
  <si>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</si>
  <si>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</si>
  <si>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</si>
  <si>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</si>
  <si>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</si>
  <si>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</si>
  <si>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</si>
  <si>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</si>
  <si>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</si>
  <si>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</si>
  <si>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</si>
  <si>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</si>
  <si>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</si>
  <si>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</si>
  <si>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</si>
  <si>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</si>
  <si>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</si>
  <si>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</si>
  <si>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</si>
  <si>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</si>
  <si>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</si>
  <si>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</si>
  <si>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</si>
  <si>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</si>
  <si>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</si>
  <si>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</si>
  <si>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</si>
  <si>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</si>
  <si>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</si>
  <si>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</si>
  <si>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</si>
  <si>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</si>
  <si>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</si>
  <si>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</si>
  <si>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</si>
  <si>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</si>
  <si>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</si>
  <si>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</si>
  <si>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</si>
  <si>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</si>
  <si>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</si>
  <si>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</si>
  <si>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</si>
  <si>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</si>
  <si>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</si>
  <si>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</si>
  <si>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</si>
  <si>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</si>
  <si>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</si>
  <si>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</si>
  <si>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</si>
  <si>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</si>
  <si>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</si>
  <si>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</si>
  <si>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</si>
  <si>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</si>
  <si>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</si>
  <si>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</si>
  <si>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</si>
  <si>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</si>
  <si>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</si>
  <si>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</si>
  <si>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</si>
  <si>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</si>
  <si>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</si>
  <si>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</si>
  <si>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</si>
  <si>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</si>
  <si>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</si>
  <si>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</si>
  <si>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</si>
  <si>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</si>
  <si>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</si>
  <si>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</si>
  <si>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</si>
  <si>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</si>
  <si>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</si>
  <si>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</si>
  <si>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</si>
  <si>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</si>
  <si>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</si>
  <si>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</si>
  <si>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</si>
  <si>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</si>
  <si>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</si>
  <si>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</si>
  <si>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</si>
  <si>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</si>
  <si>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</si>
  <si>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</si>
  <si>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</si>
  <si>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</si>
  <si>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</si>
  <si>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</si>
  <si>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</si>
  <si>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</si>
  <si>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</si>
  <si>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</si>
  <si>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</si>
  <si>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</si>
  <si>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</si>
  <si>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</si>
  <si>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</si>
  <si>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</si>
  <si>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</si>
  <si>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</si>
  <si>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</si>
  <si>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</si>
  <si>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</si>
  <si>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</si>
  <si>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</si>
  <si>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</si>
  <si>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</si>
  <si>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</si>
  <si>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</si>
  <si>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</si>
  <si>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</si>
  <si>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</si>
  <si>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</si>
  <si>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</si>
  <si>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</si>
  <si>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</si>
  <si>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</si>
  <si>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</si>
  <si>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</si>
  <si>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</si>
  <si>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</si>
  <si>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</si>
  <si>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</si>
  <si>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</si>
  <si>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</si>
  <si>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</si>
  <si>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</si>
  <si>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</si>
  <si>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</si>
  <si>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</si>
  <si>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</si>
  <si>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</si>
  <si>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</si>
  <si>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</si>
  <si>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</si>
  <si>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</si>
  <si>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</si>
  <si>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</si>
  <si>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</si>
  <si>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</si>
  <si>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</si>
  <si>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</si>
  <si>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</si>
  <si>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</si>
  <si>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</si>
  <si>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</si>
  <si>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</si>
  <si>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</si>
  <si>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</si>
  <si>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</si>
  <si>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</si>
  <si>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</si>
  <si>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</si>
  <si>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</si>
  <si>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</si>
  <si>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</si>
  <si>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</si>
  <si>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</si>
  <si>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</si>
  <si>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</si>
  <si>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</si>
  <si>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</si>
  <si>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</si>
  <si>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</si>
  <si>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</si>
  <si>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</si>
  <si>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</si>
  <si>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</si>
  <si>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</si>
  <si>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</si>
  <si>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</si>
  <si>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</si>
  <si>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</si>
  <si>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</si>
  <si>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</si>
  <si>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</si>
  <si>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</si>
  <si>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</si>
  <si>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</si>
  <si>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</si>
  <si>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</si>
  <si>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</si>
  <si>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</si>
  <si>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</si>
  <si>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</si>
  <si>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</si>
  <si>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</si>
  <si>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</si>
  <si>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</si>
  <si>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</si>
  <si>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</si>
  <si>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</si>
  <si>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</si>
  <si>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</si>
  <si>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</si>
  <si>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</si>
  <si>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</si>
  <si>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</si>
  <si>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</si>
  <si>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</si>
  <si>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</si>
  <si>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</si>
  <si>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</si>
  <si>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</si>
  <si>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</si>
  <si>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</si>
  <si>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</si>
  <si>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</si>
  <si>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</si>
  <si>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</si>
  <si>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</si>
  <si>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</si>
  <si>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</si>
  <si>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</si>
  <si>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</si>
  <si>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</si>
  <si>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</si>
  <si>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</si>
  <si>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</si>
  <si>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</si>
  <si>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</si>
  <si>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</si>
  <si>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</si>
  <si>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</si>
  <si>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</si>
  <si>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</si>
  <si>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</si>
  <si>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</si>
  <si>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</si>
  <si>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</si>
  <si>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</si>
  <si>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</si>
  <si>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</si>
  <si>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</si>
  <si>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</si>
  <si>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</si>
  <si>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</si>
  <si>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</si>
  <si>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</si>
  <si>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</si>
  <si>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</si>
  <si>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</si>
  <si>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</si>
  <si>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</si>
  <si>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</si>
  <si>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</si>
  <si>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</si>
  <si>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</si>
  <si>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</si>
  <si>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</si>
  <si>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</si>
  <si>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</si>
  <si>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</si>
  <si>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</si>
  <si>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</si>
  <si>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</si>
  <si>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</si>
  <si>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</si>
  <si>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</si>
  <si>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</si>
  <si>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</si>
  <si>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</si>
  <si>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</si>
  <si>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</si>
  <si>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</si>
  <si>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</si>
  <si>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</si>
  <si>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</si>
  <si>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</si>
  <si>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</si>
  <si>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</si>
  <si>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</si>
  <si>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</si>
  <si>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</si>
  <si>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</si>
  <si>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</si>
  <si>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</si>
  <si>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</si>
  <si>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</si>
  <si>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</si>
  <si>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</si>
  <si>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</si>
  <si>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</si>
  <si>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</si>
  <si>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</si>
  <si>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</si>
  <si>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</si>
  <si>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</si>
  <si>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</si>
  <si>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</si>
  <si>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</si>
  <si>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</si>
  <si>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</si>
  <si>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</si>
  <si>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</si>
  <si>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</si>
  <si>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</si>
  <si>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</si>
  <si>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</si>
  <si>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</si>
  <si>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</si>
  <si>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</si>
  <si>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</si>
  <si>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</si>
  <si>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</si>
  <si>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</si>
  <si>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</si>
  <si>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</si>
  <si>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</si>
  <si>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</si>
  <si>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</si>
  <si>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</si>
  <si>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</si>
  <si>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</si>
  <si>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</si>
  <si>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</si>
  <si>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</si>
  <si>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</si>
  <si>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</si>
  <si>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</si>
  <si>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</si>
  <si>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</si>
  <si>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</si>
  <si>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</si>
  <si>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</si>
  <si>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</si>
  <si>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</si>
  <si>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</si>
  <si>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</si>
  <si>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</si>
  <si>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</si>
  <si>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</si>
  <si>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</si>
  <si>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</si>
  <si>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</si>
  <si>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</si>
  <si>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</si>
  <si>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</si>
  <si>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</si>
  <si>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</si>
  <si>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</si>
  <si>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</si>
  <si>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</si>
  <si>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</si>
  <si>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</si>
  <si>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</si>
  <si>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</si>
  <si>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</si>
  <si>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</si>
  <si>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</si>
  <si>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</si>
  <si>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</si>
  <si>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</si>
  <si>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</si>
  <si>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</si>
  <si>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</si>
  <si>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</si>
  <si>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</si>
  <si>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</si>
  <si>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</si>
  <si>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</si>
  <si>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</si>
  <si>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</si>
  <si>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</si>
  <si>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</si>
  <si>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</si>
  <si>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</si>
  <si>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</si>
  <si>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</si>
  <si>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</si>
  <si>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</si>
  <si>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</si>
  <si>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</si>
  <si>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</si>
  <si>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</si>
  <si>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</si>
  <si>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</si>
  <si>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</si>
  <si>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</si>
  <si>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</si>
  <si>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</si>
  <si>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</si>
  <si>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</si>
  <si>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</si>
  <si>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</si>
  <si>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</si>
  <si>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</si>
  <si>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</si>
  <si>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</si>
  <si>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</si>
  <si>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</si>
  <si>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</si>
  <si>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</si>
  <si>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</si>
  <si>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</si>
  <si>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</si>
  <si>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</si>
  <si>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</si>
  <si>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</si>
  <si>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</si>
  <si>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</si>
  <si>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</si>
  <si>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</si>
  <si>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</si>
  <si>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</si>
  <si>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</si>
  <si>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</si>
  <si>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</si>
  <si>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</si>
  <si>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</si>
  <si>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</si>
  <si>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</si>
  <si>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</si>
  <si>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</si>
  <si>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</si>
  <si>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</si>
  <si>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</si>
  <si>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</si>
  <si>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</si>
  <si>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</si>
  <si>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</si>
  <si>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</si>
  <si>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</si>
  <si>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</si>
  <si>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</si>
  <si>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</si>
  <si>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</si>
  <si>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</si>
  <si>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</si>
  <si>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</si>
  <si>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</si>
  <si>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</si>
  <si>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</si>
  <si>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</si>
  <si>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</si>
  <si>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</si>
  <si>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</si>
  <si>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</si>
  <si>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</si>
  <si>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</si>
  <si>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</si>
  <si>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</si>
  <si>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</si>
  <si>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</si>
  <si>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</si>
  <si>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</si>
  <si>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</si>
  <si>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</si>
  <si>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</si>
  <si>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</si>
  <si>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</si>
  <si>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</si>
  <si>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</si>
  <si>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</si>
  <si>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</si>
  <si>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</si>
  <si>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</si>
  <si>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</si>
  <si>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</si>
  <si>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</si>
  <si>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</si>
  <si>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</si>
  <si>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</si>
  <si>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</si>
  <si>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</si>
  <si>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</si>
  <si>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</si>
  <si>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</si>
  <si>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</si>
  <si>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</si>
  <si>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</si>
  <si>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</si>
  <si>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</si>
  <si>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</si>
  <si>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</si>
  <si>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</si>
  <si>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</si>
  <si>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</si>
  <si>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</si>
  <si>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</si>
  <si>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</si>
  <si>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</si>
  <si>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</si>
  <si>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</si>
  <si>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</si>
  <si>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</si>
  <si>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</si>
  <si>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</si>
  <si>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</si>
  <si>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</si>
  <si>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</si>
  <si>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</si>
  <si>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</si>
  <si>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</si>
  <si>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</si>
  <si>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</si>
  <si>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</si>
  <si>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</si>
  <si>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</si>
  <si>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</si>
  <si>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</si>
  <si>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</si>
  <si>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</si>
  <si>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</si>
  <si>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</si>
  <si>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</si>
  <si>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</si>
  <si>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</si>
  <si>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</si>
  <si>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</si>
  <si>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</si>
  <si>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</si>
  <si>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</si>
  <si>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</si>
  <si>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</si>
  <si>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</si>
  <si>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</si>
  <si>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</si>
  <si>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</si>
  <si>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</si>
  <si>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</si>
  <si>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</si>
  <si>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</si>
  <si>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</si>
  <si>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</si>
  <si>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</si>
  <si>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</si>
  <si>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</si>
  <si>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</si>
  <si>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</si>
  <si>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</si>
  <si>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</si>
  <si>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</si>
  <si>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</si>
  <si>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</si>
  <si>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</si>
  <si>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</si>
  <si>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</si>
  <si>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</si>
  <si>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</si>
  <si>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</si>
  <si>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</si>
  <si>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</si>
  <si>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</si>
  <si>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</si>
  <si>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</si>
  <si>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</si>
  <si>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</si>
  <si>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</si>
  <si>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</si>
  <si>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</si>
  <si>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</si>
  <si>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</si>
  <si>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</si>
  <si>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</si>
  <si>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</si>
  <si>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</si>
  <si>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</si>
  <si>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</si>
  <si>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</si>
  <si>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</si>
  <si>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</si>
  <si>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</si>
  <si>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</si>
  <si>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</si>
  <si>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</si>
  <si>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</si>
  <si>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</si>
  <si>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</si>
  <si>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</si>
  <si>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</si>
  <si>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</si>
  <si>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</si>
  <si>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</si>
  <si>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</si>
  <si>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</si>
  <si>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</si>
  <si>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</si>
  <si>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</si>
  <si>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</si>
  <si>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</si>
  <si>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</si>
  <si>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</si>
  <si>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</si>
  <si>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</si>
  <si>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</si>
  <si>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</si>
  <si>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</si>
  <si>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</si>
  <si>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</si>
  <si>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</si>
  <si>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</si>
  <si>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</si>
  <si>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</si>
  <si>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</si>
  <si>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</si>
  <si>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</si>
  <si>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</si>
  <si>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</si>
  <si>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</si>
  <si>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</si>
  <si>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</si>
  <si>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</si>
  <si>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</si>
  <si>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</si>
  <si>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</si>
  <si>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</si>
  <si>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</si>
  <si>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</si>
  <si>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</si>
  <si>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</si>
  <si>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</si>
  <si>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</si>
  <si>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</si>
  <si>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</si>
  <si>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</si>
  <si>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</si>
  <si>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</si>
  <si>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</si>
  <si>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</si>
  <si>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</si>
  <si>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</si>
  <si>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</si>
  <si>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</si>
  <si>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</si>
  <si>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</si>
  <si>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</si>
  <si>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</si>
  <si>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</si>
  <si>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</si>
  <si>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</si>
  <si>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</si>
  <si>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</si>
  <si>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</si>
  <si>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</si>
  <si>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</si>
  <si>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</si>
  <si>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</si>
  <si>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</si>
  <si>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</si>
  <si>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</si>
  <si>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</si>
  <si>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</si>
  <si>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</si>
  <si>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</si>
  <si>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</si>
  <si>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</si>
  <si>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</si>
  <si>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</si>
  <si>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</si>
  <si>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</si>
  <si>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</si>
  <si>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</si>
  <si>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</si>
  <si>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</si>
  <si>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</si>
  <si>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</si>
  <si>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</si>
  <si>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</si>
  <si>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</si>
  <si>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</si>
  <si>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</si>
  <si>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</si>
  <si>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</si>
  <si>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</si>
  <si>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</si>
  <si>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</si>
  <si>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</si>
  <si>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</si>
  <si>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</si>
  <si>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</si>
  <si>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</si>
  <si>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</si>
  <si>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</si>
  <si>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</si>
  <si>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</si>
  <si>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</si>
  <si>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</si>
  <si>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</si>
  <si>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</si>
  <si>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</si>
  <si>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</si>
  <si>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</si>
  <si>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</si>
  <si>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</si>
  <si>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</si>
  <si>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</si>
  <si>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</si>
  <si>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</si>
  <si>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</si>
  <si>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</si>
  <si>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</si>
  <si>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</si>
  <si>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</si>
  <si>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</si>
  <si>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</si>
  <si>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</si>
  <si>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</si>
  <si>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</si>
  <si>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</si>
  <si>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</si>
  <si>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</si>
  <si>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</si>
  <si>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</si>
  <si>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</si>
  <si>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</si>
  <si>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</si>
  <si>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</si>
  <si>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</si>
  <si>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</si>
  <si>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</si>
  <si>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</si>
  <si>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</si>
  <si>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</si>
  <si>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</si>
  <si>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</si>
  <si>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</si>
  <si>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</si>
  <si>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</si>
  <si>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</si>
  <si>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</si>
  <si>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</si>
  <si>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</si>
  <si>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</si>
  <si>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</si>
  <si>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</si>
  <si>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</si>
  <si>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</si>
  <si>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</si>
  <si>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</si>
  <si>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</si>
  <si>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</si>
  <si>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</si>
  <si>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</si>
  <si>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</si>
  <si>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</si>
  <si>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</si>
  <si>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</si>
  <si>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</si>
  <si>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</si>
  <si>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</si>
  <si>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</si>
  <si>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</si>
  <si>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</si>
  <si>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</si>
  <si>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</si>
  <si>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</si>
  <si>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</si>
  <si>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</si>
  <si>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</si>
  <si>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</si>
  <si>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</si>
  <si>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</si>
  <si>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</si>
  <si>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</si>
  <si>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</si>
  <si>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</si>
  <si>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</si>
  <si>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</si>
  <si>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</si>
  <si>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</si>
  <si>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</si>
  <si>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</si>
  <si>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</si>
  <si>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</si>
  <si>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</si>
  <si>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</si>
  <si>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</si>
  <si>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</si>
  <si>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</si>
  <si>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</si>
  <si>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</si>
  <si>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</si>
  <si>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</si>
  <si>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</si>
  <si>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</si>
  <si>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</si>
  <si>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</si>
  <si>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</si>
  <si>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</si>
  <si>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</si>
  <si>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</si>
  <si>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</si>
  <si>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</si>
  <si>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</si>
  <si>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</si>
  <si>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</si>
  <si>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</si>
  <si>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</si>
  <si>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</si>
  <si>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</si>
  <si>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</si>
  <si>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</si>
  <si>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</si>
  <si>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</si>
  <si>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</si>
  <si>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</si>
  <si>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</si>
  <si>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</si>
  <si>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</si>
  <si>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</si>
  <si>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</si>
  <si>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</si>
  <si>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</si>
  <si>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</si>
  <si>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</si>
  <si>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</si>
  <si>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</si>
  <si>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</si>
  <si>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</si>
  <si>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</si>
  <si>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</si>
  <si>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</si>
  <si>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</si>
  <si>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</si>
  <si>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</si>
  <si>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</si>
  <si>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</si>
  <si>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</si>
  <si>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</si>
  <si>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</si>
  <si>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</si>
  <si>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</si>
  <si>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</si>
  <si>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</si>
  <si>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</si>
  <si>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</si>
  <si>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</si>
  <si>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</si>
  <si>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</si>
  <si>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</si>
  <si>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</si>
  <si>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</si>
  <si>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</si>
  <si>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</si>
  <si>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</si>
  <si>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</si>
  <si>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</si>
  <si>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</si>
  <si>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</si>
  <si>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</si>
  <si>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</si>
  <si>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</si>
  <si>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</si>
  <si>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</si>
  <si>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</si>
  <si>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</si>
  <si>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</si>
  <si>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</si>
  <si>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</si>
  <si>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</si>
  <si>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</si>
  <si>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</si>
  <si>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</si>
  <si>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</si>
  <si>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</si>
  <si>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</si>
  <si>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</si>
  <si>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</si>
  <si>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</si>
  <si>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</si>
  <si>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</si>
  <si>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</si>
  <si>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</si>
  <si>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</si>
  <si>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</si>
  <si>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</si>
  <si>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</si>
  <si>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</si>
  <si>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</si>
  <si>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</si>
  <si>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</si>
  <si>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</si>
  <si>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</si>
  <si>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</si>
  <si>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</si>
  <si>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</si>
  <si>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</si>
  <si>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</si>
  <si>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</si>
  <si>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</si>
  <si>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</si>
  <si>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</si>
  <si>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</si>
  <si>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</si>
  <si>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</si>
  <si>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</si>
  <si>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</si>
  <si>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</si>
  <si>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</si>
  <si>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</si>
  <si>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</si>
  <si>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</si>
  <si>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</si>
  <si>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</si>
  <si>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</si>
  <si>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</si>
  <si>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</si>
  <si>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</si>
  <si>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</si>
  <si>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</si>
  <si>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</si>
  <si>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</si>
  <si>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</si>
  <si>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</si>
  <si>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</si>
  <si>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</si>
  <si>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</si>
  <si>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</si>
  <si>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</si>
  <si>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</si>
  <si>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</si>
  <si>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</si>
  <si>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</si>
  <si>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</si>
  <si>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</si>
  <si>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</si>
  <si>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</si>
  <si>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</si>
  <si>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</si>
  <si>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</si>
  <si>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</si>
  <si>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</si>
  <si>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</si>
  <si>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</si>
  <si>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</si>
  <si>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</si>
  <si>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</si>
  <si>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</si>
  <si>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</si>
  <si>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</si>
  <si>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</si>
  <si>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</si>
  <si>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</si>
  <si>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</si>
  <si>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</si>
  <si>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</si>
  <si>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</si>
  <si>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</si>
  <si>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</si>
  <si>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</si>
  <si>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</si>
  <si>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</si>
  <si>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</si>
  <si>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</si>
  <si>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</si>
  <si>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</si>
  <si>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</si>
  <si>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</si>
  <si>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</si>
  <si>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</si>
  <si>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</si>
  <si>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</si>
  <si>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</si>
  <si>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</si>
  <si>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</si>
  <si>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</si>
  <si>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</si>
  <si>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</si>
  <si>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</si>
  <si>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</si>
  <si>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</si>
  <si>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</si>
  <si>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</si>
  <si>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</si>
  <si>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</si>
  <si>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</si>
  <si>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</si>
  <si>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</si>
  <si>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</si>
  <si>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</si>
  <si>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</si>
  <si>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</si>
  <si>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</si>
  <si>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</si>
  <si>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</si>
  <si>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</si>
  <si>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</si>
  <si>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</si>
  <si>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</si>
  <si>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</si>
  <si>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</si>
  <si>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</si>
  <si>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</si>
  <si>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</si>
  <si>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</si>
  <si>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</si>
  <si>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</si>
  <si>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</si>
  <si>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</si>
  <si>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</si>
  <si>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</si>
  <si>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</si>
  <si>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</si>
  <si>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</si>
  <si>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</si>
  <si>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</si>
  <si>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</si>
  <si>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</si>
  <si>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</si>
  <si>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</si>
  <si>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</si>
  <si>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</si>
  <si>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</si>
  <si>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</si>
  <si>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</si>
  <si>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</si>
  <si>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</si>
  <si>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</si>
  <si>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</si>
  <si>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</si>
  <si>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</si>
  <si>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</si>
  <si>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</si>
  <si>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</si>
  <si>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</si>
  <si>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</si>
  <si>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</si>
  <si>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</si>
  <si>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</si>
  <si>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</si>
  <si>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</si>
  <si>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</si>
  <si>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</si>
  <si>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</si>
  <si>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</si>
  <si>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</si>
  <si>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</si>
  <si>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</si>
  <si>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</si>
  <si>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</si>
  <si>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</si>
  <si>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</si>
  <si>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</si>
  <si>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</si>
  <si>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</si>
  <si>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</si>
  <si>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</si>
  <si>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</si>
  <si>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</si>
  <si>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</si>
  <si>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</si>
  <si>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</si>
  <si>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</si>
  <si>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</si>
  <si>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</si>
  <si>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</si>
  <si>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</si>
  <si>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</si>
  <si>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</si>
  <si>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</si>
  <si>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</si>
  <si>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</si>
  <si>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</si>
  <si>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</si>
  <si>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</si>
  <si>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</si>
  <si>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</si>
  <si>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</si>
  <si>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</si>
  <si>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</si>
  <si>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</si>
  <si>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</si>
  <si>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</si>
  <si>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</si>
  <si>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</si>
  <si>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</si>
  <si>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</si>
  <si>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</si>
  <si>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</si>
  <si>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</si>
  <si>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</si>
  <si>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</si>
  <si>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</si>
  <si>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</si>
  <si>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</si>
  <si>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</si>
  <si>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</si>
  <si>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</si>
  <si>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</si>
  <si>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</si>
  <si>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</si>
  <si>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</si>
  <si>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</si>
  <si>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</si>
  <si>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</si>
  <si>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</si>
  <si>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</si>
  <si>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</si>
  <si>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</si>
  <si>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</si>
  <si>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</si>
  <si>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</si>
  <si>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</si>
  <si>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</si>
  <si>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</si>
  <si>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</si>
  <si>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</si>
  <si>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</si>
  <si>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</si>
  <si>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</si>
  <si>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</si>
  <si>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</si>
  <si>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</si>
  <si>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</si>
  <si>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</si>
  <si>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</si>
  <si>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</si>
  <si>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</si>
  <si>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</si>
  <si>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</si>
  <si>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</si>
  <si>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</si>
  <si>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</si>
  <si>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</si>
  <si>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</si>
  <si>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</si>
  <si>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</si>
  <si>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</si>
  <si>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</si>
  <si>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</si>
  <si>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</si>
  <si>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</si>
  <si>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</si>
  <si>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</si>
  <si>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</si>
  <si>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</si>
  <si>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</si>
  <si>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</si>
  <si>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</si>
  <si>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</si>
  <si>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</si>
  <si>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</si>
  <si>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</si>
  <si>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</si>
  <si>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</si>
  <si>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</si>
  <si>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</si>
  <si>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</si>
  <si>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</si>
  <si>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</si>
  <si>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</si>
  <si>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</si>
  <si>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</si>
  <si>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</si>
  <si>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</si>
  <si>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</si>
  <si>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</si>
  <si>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</si>
  <si>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</si>
  <si>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</si>
  <si>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</si>
  <si>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</si>
  <si>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</si>
  <si>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</si>
  <si>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</si>
  <si>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</si>
  <si>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</si>
  <si>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</si>
  <si>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</si>
  <si>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</si>
  <si>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</si>
  <si>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</si>
  <si>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</si>
  <si>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</si>
  <si>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</si>
  <si>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</si>
  <si>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</si>
  <si>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</si>
  <si>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</si>
  <si>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</si>
  <si>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</si>
  <si>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</si>
  <si>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</si>
  <si>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</si>
  <si>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</si>
  <si>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</si>
  <si>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</si>
  <si>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</si>
  <si>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</si>
  <si>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</si>
  <si>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</si>
  <si>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</si>
  <si>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</si>
  <si>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</si>
  <si>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</si>
  <si>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</si>
  <si>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</si>
  <si>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</si>
  <si>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</si>
  <si>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</si>
  <si>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</si>
  <si>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</si>
  <si>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</si>
  <si>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</si>
  <si>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</si>
  <si>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</si>
  <si>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</si>
  <si>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</si>
  <si>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</si>
  <si>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</si>
  <si>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</si>
  <si>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</si>
  <si>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</si>
  <si>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</si>
  <si>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</si>
  <si>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</si>
  <si>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</si>
  <si>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</si>
  <si>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</si>
  <si>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</si>
  <si>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</si>
  <si>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</si>
  <si>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</si>
  <si>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</si>
  <si>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</si>
  <si>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</si>
  <si>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</si>
  <si>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</si>
  <si>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</si>
  <si>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</si>
  <si>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</si>
  <si>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</si>
  <si>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</si>
  <si>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</si>
  <si>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</si>
  <si>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</si>
  <si>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</si>
  <si>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</si>
  <si>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</si>
  <si>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</si>
  <si>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</si>
  <si>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</si>
  <si>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</si>
  <si>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</si>
  <si>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</si>
  <si>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</si>
  <si>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</si>
  <si>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</si>
  <si>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</si>
  <si>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</si>
  <si>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</si>
  <si>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</si>
  <si>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</si>
  <si>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</si>
  <si>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</si>
  <si>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</si>
  <si>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</si>
  <si>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</si>
  <si>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</si>
  <si>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</si>
  <si>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</si>
  <si>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</si>
  <si>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</si>
  <si>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</si>
  <si>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</si>
  <si>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</si>
  <si>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</si>
  <si>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</si>
  <si>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</si>
  <si>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</si>
  <si>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</si>
  <si>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</si>
  <si>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</si>
  <si>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</si>
  <si>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</si>
  <si>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</si>
  <si>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</si>
  <si>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</si>
  <si>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</si>
  <si>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</si>
  <si>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</si>
  <si>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</si>
  <si>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</si>
  <si>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</si>
  <si>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</si>
  <si>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</si>
  <si>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</si>
  <si>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</si>
  <si>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</si>
  <si>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</si>
  <si>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</si>
  <si>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</si>
  <si>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</si>
  <si>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</si>
  <si>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</si>
  <si>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</si>
  <si>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</si>
  <si>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</si>
  <si>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</si>
  <si>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</si>
  <si>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</si>
  <si>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</si>
  <si>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</si>
  <si>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</si>
  <si>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</si>
  <si>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</si>
  <si>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</si>
  <si>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</si>
  <si>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</si>
  <si>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</si>
  <si>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</si>
  <si>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</si>
  <si>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</si>
  <si>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</si>
  <si>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</si>
  <si>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</si>
  <si>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</si>
  <si>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</si>
  <si>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</si>
  <si>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</si>
  <si>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</si>
  <si>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</si>
  <si>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</si>
  <si>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</si>
  <si>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</si>
  <si>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</si>
  <si>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</si>
  <si>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</si>
  <si>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</si>
  <si>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</si>
  <si>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</si>
  <si>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</si>
  <si>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</si>
  <si>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</si>
  <si>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</si>
  <si>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</si>
  <si>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</si>
  <si>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</si>
  <si>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</si>
  <si>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</si>
  <si>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</si>
  <si>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</si>
  <si>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</si>
  <si>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</si>
  <si>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</si>
  <si>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</si>
  <si>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</si>
  <si>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</si>
  <si>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</si>
  <si>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</si>
  <si>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</si>
  <si>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</si>
  <si>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</si>
  <si>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</si>
  <si>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</si>
  <si>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</si>
  <si>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</si>
  <si>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</si>
  <si>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</si>
  <si>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</si>
  <si>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</si>
  <si>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</si>
  <si>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</si>
  <si>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</si>
  <si>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</si>
  <si>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</si>
  <si>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</si>
  <si>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</si>
  <si>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</si>
  <si>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</si>
  <si>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</si>
  <si>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</si>
  <si>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</si>
  <si>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</si>
  <si>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</si>
  <si>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</si>
  <si>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</si>
  <si>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</si>
  <si>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</si>
  <si>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</si>
  <si>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</si>
  <si>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</si>
  <si>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</si>
  <si>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</si>
  <si>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</si>
  <si>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</si>
  <si>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</si>
  <si>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</si>
  <si>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</si>
  <si>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</si>
  <si>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</si>
  <si>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</si>
  <si>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</si>
  <si>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</si>
  <si>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</si>
  <si>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</si>
  <si>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</si>
  <si>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</si>
  <si>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</si>
  <si>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</si>
  <si>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</si>
  <si>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</si>
  <si>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</si>
  <si>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</si>
  <si>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</si>
  <si>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</si>
  <si>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</si>
  <si>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</si>
  <si>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</si>
  <si>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</si>
  <si>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</si>
  <si>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</si>
  <si>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</si>
  <si>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</si>
  <si>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</si>
  <si>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</si>
  <si>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</si>
  <si>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</si>
  <si>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</si>
  <si>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</si>
  <si>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</si>
  <si>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</si>
  <si>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</si>
  <si>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</si>
  <si>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</si>
  <si>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</si>
  <si>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</si>
  <si>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</si>
  <si>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</si>
  <si>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</si>
  <si>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</si>
  <si>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</si>
  <si>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</si>
  <si>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</si>
  <si>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</si>
  <si>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</si>
  <si>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</si>
  <si>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</si>
  <si>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</si>
  <si>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</si>
  <si>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</si>
  <si>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</si>
  <si>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</si>
  <si>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</si>
  <si>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</si>
  <si>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</si>
  <si>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</si>
  <si>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</si>
  <si>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</si>
  <si>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</si>
  <si>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</si>
  <si>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</si>
  <si>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</si>
  <si>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</si>
  <si>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</si>
  <si>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</si>
  <si>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</si>
  <si>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</si>
  <si>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</si>
  <si>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</si>
  <si>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</si>
  <si>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</si>
  <si>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</si>
  <si>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</si>
  <si>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</si>
  <si>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</si>
  <si>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</si>
  <si>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</si>
  <si>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</si>
  <si>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</si>
  <si>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</si>
  <si>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</si>
  <si>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</si>
  <si>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</si>
  <si>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</si>
  <si>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</si>
  <si>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</si>
  <si>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</si>
  <si>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</si>
  <si>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</si>
  <si>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</si>
  <si>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</si>
  <si>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</si>
  <si>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</si>
  <si>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</si>
  <si>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</si>
  <si>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</si>
  <si>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</si>
  <si>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</si>
  <si>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</si>
  <si>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</si>
  <si>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</si>
  <si>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</si>
  <si>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</si>
  <si>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</si>
  <si>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</si>
  <si>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</si>
  <si>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</si>
  <si>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</si>
  <si>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</si>
  <si>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</si>
  <si>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</si>
  <si>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</si>
  <si>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</si>
  <si>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</si>
  <si>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</si>
  <si>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</si>
  <si>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</si>
  <si>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</si>
  <si>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</si>
  <si>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</si>
  <si>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</si>
  <si>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</si>
  <si>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</si>
  <si>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</si>
  <si>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</si>
  <si>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</si>
  <si>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</si>
  <si>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</si>
  <si>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</si>
  <si>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</si>
  <si>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</si>
  <si>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</si>
  <si>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</si>
  <si>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</si>
  <si>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</si>
  <si>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</si>
  <si>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</si>
  <si>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</si>
  <si>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</si>
  <si>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</si>
  <si>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</si>
  <si>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</si>
  <si>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</si>
  <si>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</si>
  <si>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</si>
  <si>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</si>
  <si>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</si>
  <si>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</si>
  <si>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</si>
  <si>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</si>
  <si>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</si>
  <si>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</si>
  <si>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</si>
  <si>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</si>
  <si>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</si>
  <si>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</si>
  <si>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</si>
  <si>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</si>
  <si>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</si>
  <si>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</si>
  <si>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</si>
  <si>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</si>
  <si>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</si>
  <si>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</si>
  <si>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</si>
  <si>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</si>
  <si>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</si>
  <si>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</si>
  <si>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</si>
  <si>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</si>
  <si>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</si>
  <si>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</si>
  <si>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</si>
  <si>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</si>
  <si>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</si>
  <si>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</si>
  <si>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</si>
  <si>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</si>
  <si>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</si>
  <si>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</si>
  <si>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</si>
  <si>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</si>
  <si>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</si>
  <si>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</si>
  <si>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</si>
  <si>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</si>
  <si>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</si>
  <si>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</si>
  <si>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</si>
  <si>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</si>
  <si>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</si>
  <si>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</si>
  <si>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</si>
  <si>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</si>
  <si>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</si>
  <si>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</si>
  <si>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</si>
  <si>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</si>
  <si>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</si>
  <si>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</si>
  <si>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</si>
  <si>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</si>
  <si>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</si>
  <si>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</si>
  <si>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</si>
  <si>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</si>
  <si>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</si>
  <si>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</si>
  <si>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</si>
  <si>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</si>
  <si>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</si>
  <si>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</si>
  <si>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</si>
  <si>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</si>
  <si>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</si>
  <si>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</si>
  <si>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</si>
  <si>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</si>
  <si>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</si>
  <si>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</si>
  <si>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</si>
  <si>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</si>
  <si>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</si>
  <si>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</si>
  <si>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</si>
  <si>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</si>
  <si>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</si>
  <si>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</si>
  <si>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</si>
  <si>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</si>
  <si>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</si>
  <si>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</si>
  <si>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</si>
  <si>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</si>
  <si>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</si>
  <si>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</si>
  <si>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</si>
  <si>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</si>
  <si>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</si>
  <si>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</si>
  <si>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</si>
  <si>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</si>
  <si>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</si>
  <si>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</si>
  <si>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</si>
  <si>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</si>
  <si>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</si>
  <si>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</si>
  <si>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</si>
  <si>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</si>
  <si>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</si>
  <si>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</si>
  <si>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</si>
  <si>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</si>
  <si>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</si>
  <si>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</si>
  <si>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</si>
  <si>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</si>
  <si>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</si>
  <si>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</si>
  <si>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</si>
  <si>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</si>
  <si>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</si>
  <si>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</si>
  <si>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</si>
  <si>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</si>
  <si>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</si>
  <si>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</si>
  <si>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</si>
  <si>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</si>
  <si>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</si>
  <si>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</si>
  <si>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</si>
  <si>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</si>
  <si>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</si>
  <si>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</si>
  <si>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</si>
  <si>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</si>
  <si>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</si>
  <si>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</si>
  <si>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</si>
  <si>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</si>
  <si>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</si>
  <si>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</si>
  <si>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</si>
  <si>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</si>
  <si>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</si>
  <si>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</si>
  <si>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</si>
  <si>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</si>
  <si>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</si>
  <si>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</si>
  <si>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</si>
  <si>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</si>
  <si>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</si>
  <si>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</si>
  <si>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</si>
  <si>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</si>
  <si>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</si>
  <si>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</si>
  <si>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</si>
  <si>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</si>
  <si>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</si>
  <si>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</si>
  <si>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</si>
  <si>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</si>
  <si>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</si>
  <si>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</si>
  <si>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</si>
  <si>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</si>
  <si>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</si>
  <si>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</si>
  <si>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</si>
  <si>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</si>
  <si>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</si>
  <si>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</si>
  <si>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</si>
  <si>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</si>
  <si>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</si>
  <si>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</si>
  <si>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</si>
  <si>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</si>
  <si>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</si>
  <si>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</si>
  <si>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</si>
  <si>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</si>
  <si>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</si>
  <si>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</si>
  <si>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</si>
  <si>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</si>
  <si>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</si>
  <si>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</si>
  <si>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</si>
  <si>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</si>
  <si>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</si>
  <si>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</si>
  <si>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</si>
  <si>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</si>
  <si>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</si>
  <si>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</si>
  <si>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</si>
  <si>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</si>
  <si>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</si>
  <si>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</si>
  <si>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</si>
  <si>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</si>
  <si>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</si>
  <si>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</si>
  <si>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</si>
  <si>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</si>
  <si>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</si>
  <si>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</si>
  <si>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</si>
  <si>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</si>
  <si>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</si>
  <si>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</si>
  <si>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</si>
  <si>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</si>
  <si>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</si>
  <si>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</si>
  <si>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</si>
  <si>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</si>
  <si>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</si>
  <si>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</si>
  <si>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</si>
  <si>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</si>
  <si>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</si>
  <si>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</si>
  <si>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</si>
  <si>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</si>
  <si>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</si>
  <si>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</si>
  <si>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</si>
  <si>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</si>
  <si>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</si>
  <si>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</si>
  <si>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</si>
  <si>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</si>
  <si>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</si>
  <si>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</si>
  <si>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</si>
  <si>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</si>
  <si>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</si>
  <si>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</si>
  <si>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</si>
  <si>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</si>
  <si>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</si>
  <si>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</si>
  <si>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</si>
  <si>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</si>
  <si>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</si>
  <si>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</si>
  <si>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</si>
  <si>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</si>
  <si>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</si>
  <si>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</si>
  <si>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</si>
  <si>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</si>
  <si>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</si>
  <si>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</si>
  <si>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</si>
  <si>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</si>
  <si>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</si>
  <si>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</si>
  <si>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</si>
  <si>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</si>
  <si>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</si>
  <si>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</si>
  <si>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</si>
  <si>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</si>
  <si>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</si>
  <si>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</si>
  <si>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</si>
  <si>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</si>
  <si>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</si>
  <si>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</si>
  <si>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</si>
  <si>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</si>
  <si>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</si>
  <si>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</si>
  <si>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</si>
  <si>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</si>
  <si>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</si>
  <si>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</si>
  <si>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</si>
  <si>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</si>
  <si>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</si>
  <si>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</si>
  <si>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</si>
  <si>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</si>
  <si>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</si>
  <si>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</si>
  <si>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</si>
  <si>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</si>
  <si>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</si>
  <si>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</si>
  <si>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</si>
  <si>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</si>
  <si>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</si>
  <si>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</si>
  <si>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</si>
  <si>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</si>
  <si>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</si>
  <si>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</si>
  <si>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</si>
  <si>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</si>
  <si>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</si>
  <si>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</si>
  <si>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</si>
  <si>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</si>
  <si>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</si>
  <si>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</si>
  <si>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</si>
  <si>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</si>
  <si>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</si>
  <si>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</si>
  <si>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</si>
  <si>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</si>
  <si>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</si>
  <si>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</si>
  <si>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</si>
  <si>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</si>
  <si>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</si>
  <si>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</si>
  <si>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</si>
  <si>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</si>
  <si>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</si>
  <si>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</si>
  <si>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</si>
  <si>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</si>
  <si>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</si>
  <si>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</si>
  <si>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</si>
  <si>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</si>
  <si>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</si>
  <si>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</si>
  <si>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</si>
  <si>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</si>
  <si>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</si>
  <si>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</si>
  <si>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</si>
  <si>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</si>
  <si>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</si>
  <si>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</si>
  <si>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</si>
  <si>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</si>
  <si>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</si>
  <si>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</si>
  <si>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</si>
  <si>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</si>
  <si>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</si>
  <si>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</si>
  <si>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</si>
  <si>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</si>
  <si>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</si>
  <si>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</si>
  <si>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</si>
  <si>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</si>
  <si>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</si>
  <si>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</si>
  <si>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</si>
  <si>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</si>
  <si>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</si>
  <si>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</si>
  <si>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</si>
  <si>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</si>
  <si>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</si>
  <si>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</si>
  <si>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</si>
  <si>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</si>
  <si>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</si>
  <si>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</si>
  <si>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</si>
  <si>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</si>
  <si>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</si>
  <si>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</si>
  <si>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</si>
  <si>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</si>
  <si>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</si>
  <si>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</si>
  <si>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</si>
  <si>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</si>
  <si>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</si>
  <si>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</si>
  <si>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</si>
  <si>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</si>
  <si>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</si>
  <si>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</si>
  <si>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</si>
  <si>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</si>
  <si>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</si>
  <si>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</si>
  <si>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</si>
  <si>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</si>
  <si>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</si>
  <si>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</si>
  <si>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</si>
  <si>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</si>
  <si>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</si>
  <si>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</si>
  <si>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</si>
  <si>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</si>
  <si>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</si>
  <si>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</si>
  <si>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</si>
  <si>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</si>
  <si>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</si>
  <si>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</si>
  <si>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</si>
  <si>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</si>
  <si>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</si>
  <si>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</si>
  <si>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</si>
  <si>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</si>
  <si>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</si>
  <si>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</si>
  <si>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</si>
  <si>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</si>
  <si>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</si>
  <si>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</si>
  <si>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</si>
  <si>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</si>
  <si>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</si>
  <si>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</si>
  <si>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</si>
  <si>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</si>
  <si>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</si>
  <si>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</si>
  <si>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</si>
  <si>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</si>
  <si>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</si>
  <si>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</si>
  <si>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</si>
  <si>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</si>
  <si>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</si>
  <si>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</si>
  <si>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</si>
  <si>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</si>
  <si>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</si>
  <si>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</si>
  <si>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</si>
  <si>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</si>
  <si>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</si>
  <si>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</si>
  <si>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</si>
  <si>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</si>
  <si>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</si>
  <si>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</si>
  <si>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</si>
  <si>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</si>
  <si>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</si>
  <si>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</si>
  <si>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</si>
  <si>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</si>
  <si>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</si>
  <si>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</si>
  <si>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</si>
  <si>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</si>
  <si>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</si>
  <si>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</si>
  <si>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</si>
  <si>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</si>
  <si>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</si>
  <si>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</si>
  <si>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</si>
  <si>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</si>
  <si>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</si>
  <si>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</si>
  <si>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</si>
  <si>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</si>
  <si>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</si>
  <si>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</si>
  <si>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</si>
  <si>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</si>
  <si>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</si>
  <si>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</si>
  <si>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</si>
  <si>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</si>
  <si>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</si>
  <si>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</si>
  <si>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</si>
  <si>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</si>
  <si>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</si>
  <si>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</si>
  <si>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</si>
  <si>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</si>
  <si>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</si>
  <si>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</si>
  <si>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</si>
  <si>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</si>
  <si>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</si>
  <si>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</si>
  <si>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</si>
  <si>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</si>
  <si>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</si>
  <si>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</si>
  <si>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</si>
  <si>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</si>
  <si>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</si>
  <si>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</si>
  <si>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</si>
  <si>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</si>
  <si>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</si>
  <si>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</si>
  <si>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</si>
  <si>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</si>
  <si>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</si>
  <si>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</si>
  <si>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</si>
  <si>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</si>
  <si>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</si>
  <si>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</si>
  <si>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</si>
  <si>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</si>
  <si>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</si>
  <si>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</si>
  <si>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</si>
  <si>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</si>
  <si>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</si>
  <si>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</si>
  <si>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</si>
  <si>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</si>
  <si>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</si>
  <si>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</si>
  <si>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</si>
  <si>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</si>
  <si>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</si>
  <si>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</si>
  <si>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</si>
  <si>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</si>
  <si>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</si>
  <si>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</si>
  <si>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</si>
  <si>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</si>
  <si>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</si>
  <si>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</si>
  <si>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</si>
  <si>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</si>
  <si>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</si>
  <si>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</si>
  <si>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</si>
  <si>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</si>
  <si>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</si>
  <si>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</si>
  <si>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</si>
  <si>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</si>
  <si>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</si>
  <si>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</si>
  <si>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</si>
  <si>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</si>
  <si>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</si>
  <si>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</si>
  <si>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</si>
  <si>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</si>
  <si>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</si>
  <si>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</si>
  <si>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</si>
  <si>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</si>
  <si>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</si>
  <si>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</si>
  <si>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</si>
  <si>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</si>
  <si>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</si>
  <si>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</si>
  <si>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</si>
  <si>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</si>
  <si>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</si>
  <si>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</si>
  <si>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</si>
  <si>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</si>
  <si>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</si>
  <si>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</si>
  <si>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</si>
  <si>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</si>
  <si>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</si>
  <si>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</si>
  <si>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</si>
  <si>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</si>
  <si>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</si>
  <si>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</si>
  <si>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</si>
  <si>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</si>
  <si>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</si>
  <si>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</si>
  <si>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</si>
  <si>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</si>
  <si>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</si>
  <si>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</si>
  <si>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</si>
  <si>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</si>
  <si>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</si>
  <si>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</si>
  <si>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</si>
  <si>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</si>
  <si>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</si>
  <si>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</si>
  <si>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</si>
  <si>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</si>
  <si>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</si>
  <si>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</si>
  <si>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</si>
  <si>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</si>
  <si>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</si>
  <si>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</si>
  <si>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</si>
  <si>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</si>
  <si>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</si>
  <si>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</si>
  <si>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</si>
  <si>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</si>
  <si>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</si>
  <si>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</si>
  <si>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</si>
  <si>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</si>
  <si>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</si>
  <si>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</si>
  <si>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</si>
  <si>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</si>
  <si>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</si>
  <si>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</si>
  <si>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</si>
  <si>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</si>
  <si>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</si>
  <si>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</si>
  <si>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</si>
  <si>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</si>
  <si>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</si>
  <si>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</si>
  <si>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</si>
  <si>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</si>
  <si>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</si>
  <si>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</si>
  <si>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</si>
  <si>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</si>
  <si>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</si>
  <si>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</si>
  <si>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</si>
  <si>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</si>
  <si>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</si>
  <si>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</si>
  <si>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</si>
  <si>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</si>
  <si>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</si>
  <si>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</si>
  <si>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</si>
  <si>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</si>
  <si>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</si>
  <si>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</si>
  <si>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</si>
  <si>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</si>
  <si>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</si>
  <si>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</si>
  <si>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</si>
  <si>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</si>
  <si>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</si>
  <si>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</si>
  <si>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</si>
  <si>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</si>
  <si>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</si>
  <si>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</si>
  <si>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</si>
  <si>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</si>
  <si>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</si>
  <si>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</si>
  <si>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</si>
  <si>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</si>
  <si>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</si>
  <si>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</si>
  <si>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</si>
  <si>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</si>
  <si>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</si>
  <si>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</si>
  <si>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</si>
  <si>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</si>
  <si>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</si>
  <si>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</si>
  <si>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</si>
  <si>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</si>
  <si>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</si>
  <si>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</si>
  <si>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</si>
  <si>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</si>
  <si>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</si>
  <si>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</si>
  <si>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</si>
  <si>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</si>
  <si>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</si>
  <si>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</si>
  <si>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</si>
  <si>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</si>
  <si>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</si>
  <si>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</si>
  <si>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</si>
  <si>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</si>
  <si>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</si>
  <si>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</si>
  <si>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</si>
  <si>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</si>
  <si>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</si>
  <si>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</si>
  <si>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</si>
  <si>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</si>
  <si>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</si>
  <si>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</si>
  <si>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</si>
  <si>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</si>
  <si>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</si>
  <si>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</si>
  <si>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</si>
  <si>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</si>
  <si>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</si>
  <si>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</si>
  <si>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</si>
  <si>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</si>
  <si>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</si>
  <si>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</si>
  <si>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</si>
  <si>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</si>
  <si>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</si>
  <si>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</si>
  <si>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</si>
  <si>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</si>
  <si>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</si>
  <si>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</si>
  <si>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</si>
  <si>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</si>
  <si>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</si>
  <si>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</si>
  <si>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</si>
  <si>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</si>
  <si>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</si>
  <si>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</si>
  <si>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</si>
  <si>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</si>
  <si>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</si>
  <si>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</si>
  <si>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</si>
  <si>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</si>
  <si>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</si>
  <si>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</si>
  <si>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</si>
  <si>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</si>
  <si>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</si>
  <si>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</si>
  <si>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</si>
  <si>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</si>
  <si>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</si>
  <si>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</si>
  <si>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</si>
  <si>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</si>
  <si>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</si>
  <si>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</si>
  <si>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</si>
  <si>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</si>
  <si>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</si>
  <si>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</si>
  <si>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</si>
  <si>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</si>
  <si>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</si>
  <si>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</si>
  <si>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</si>
  <si>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</si>
  <si>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</si>
  <si>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</si>
  <si>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</si>
  <si>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</si>
  <si>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</si>
  <si>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</si>
  <si>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</si>
  <si>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</si>
  <si>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</si>
  <si>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</si>
  <si>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</si>
  <si>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</si>
  <si>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</si>
  <si>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</si>
  <si>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</si>
  <si>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</si>
  <si>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</si>
  <si>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</si>
  <si>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</si>
  <si>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</si>
  <si>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</si>
  <si>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</si>
  <si>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</si>
  <si>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</si>
  <si>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</si>
  <si>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</si>
  <si>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</si>
  <si>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</si>
  <si>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</si>
  <si>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</si>
  <si>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</si>
  <si>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</si>
  <si>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</si>
  <si>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</si>
  <si>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</si>
  <si>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</si>
  <si>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</si>
  <si>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</si>
  <si>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</si>
  <si>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</si>
  <si>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</si>
  <si>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</si>
  <si>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</si>
  <si>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</si>
  <si>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</si>
  <si>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</si>
  <si>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</si>
  <si>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</si>
  <si>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</si>
  <si>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</si>
  <si>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</si>
  <si>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</si>
  <si>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</si>
  <si>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</si>
  <si>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</si>
  <si>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</si>
  <si>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</si>
  <si>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</si>
  <si>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</si>
  <si>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</si>
  <si>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</si>
  <si>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</si>
  <si>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</si>
  <si>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</si>
  <si>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</si>
  <si>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</si>
  <si>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</si>
  <si>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</si>
  <si>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</si>
  <si>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</si>
  <si>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</si>
  <si>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</si>
  <si>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</si>
  <si>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</si>
  <si>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</si>
  <si>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</si>
  <si>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</si>
  <si>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</si>
  <si>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</si>
  <si>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</si>
  <si>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</si>
  <si>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</si>
  <si>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</si>
  <si>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</si>
  <si>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</si>
  <si>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</si>
  <si>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</si>
  <si>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</si>
  <si>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</si>
  <si>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</si>
  <si>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</si>
  <si>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</si>
  <si>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</si>
  <si>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</si>
  <si>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</si>
  <si>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</si>
  <si>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</si>
  <si>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</si>
  <si>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</si>
  <si>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</si>
  <si>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</si>
  <si>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</si>
  <si>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</si>
  <si>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</si>
  <si>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</si>
  <si>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</si>
  <si>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</si>
  <si>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</si>
  <si>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</si>
  <si>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</si>
  <si>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</si>
  <si>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</si>
  <si>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</si>
  <si>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</si>
  <si>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</si>
  <si>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</si>
  <si>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</si>
  <si>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</si>
  <si>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</si>
  <si>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</si>
  <si>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</si>
  <si>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</si>
  <si>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</si>
  <si>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</si>
  <si>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</si>
  <si>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</si>
  <si>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</si>
  <si>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</si>
  <si>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</si>
  <si>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</si>
  <si>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</si>
  <si>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</si>
  <si>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</si>
  <si>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</si>
  <si>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</si>
  <si>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</si>
  <si>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</si>
  <si>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</si>
  <si>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</si>
  <si>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</si>
  <si>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</si>
  <si>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</si>
  <si>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</si>
  <si>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</si>
  <si>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</si>
  <si>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</si>
  <si>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</si>
  <si>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</si>
  <si>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</si>
  <si>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</si>
  <si>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</si>
  <si>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</si>
  <si>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</si>
  <si>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</si>
  <si>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</si>
  <si>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</si>
  <si>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</si>
  <si>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</si>
  <si>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</si>
  <si>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</si>
  <si>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</si>
  <si>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</si>
  <si>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</si>
  <si>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</si>
  <si>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</si>
  <si>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</si>
  <si>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</si>
  <si>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</si>
  <si>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</si>
  <si>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</si>
  <si>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</si>
  <si>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</si>
  <si>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</si>
  <si>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</si>
  <si>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</si>
  <si>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</si>
  <si>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</si>
  <si>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</si>
  <si>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</si>
  <si>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</si>
  <si>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</si>
  <si>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</si>
  <si>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</si>
  <si>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</si>
  <si>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</si>
  <si>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</si>
  <si>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</si>
  <si>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</si>
  <si>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</si>
  <si>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</si>
  <si>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</si>
  <si>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</si>
  <si>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</si>
  <si>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</si>
  <si>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</si>
  <si>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</si>
  <si>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</si>
  <si>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</si>
  <si>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</si>
  <si>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</si>
  <si>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</si>
  <si>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</si>
  <si>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</si>
  <si>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</si>
  <si>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</si>
  <si>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</si>
  <si>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</si>
  <si>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</si>
  <si>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</si>
  <si>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</si>
  <si>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</si>
  <si>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</si>
  <si>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</si>
  <si>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</si>
  <si>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</si>
  <si>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</si>
  <si>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</si>
  <si>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</si>
  <si>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</si>
  <si>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</si>
  <si>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</si>
  <si>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</si>
  <si>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</si>
  <si>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</si>
  <si>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</si>
  <si>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</si>
  <si>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</si>
  <si>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</si>
  <si>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</si>
  <si>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</si>
  <si>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</si>
  <si>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</si>
  <si>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</si>
  <si>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</si>
  <si>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</si>
  <si>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</si>
  <si>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</si>
  <si>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</si>
  <si>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</si>
  <si>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</si>
  <si>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</si>
  <si>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</si>
  <si>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</si>
  <si>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</si>
  <si>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</si>
  <si>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</si>
  <si>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</si>
  <si>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</si>
  <si>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</si>
  <si>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</si>
  <si>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</si>
  <si>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</si>
  <si>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</si>
  <si>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</si>
  <si>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</si>
  <si>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</si>
  <si>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</si>
  <si>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</si>
  <si>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</si>
  <si>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</si>
  <si>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</si>
  <si>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</si>
  <si>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</si>
  <si>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</si>
  <si>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</si>
  <si>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</si>
  <si>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</si>
  <si>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</si>
  <si>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</si>
  <si>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</si>
  <si>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</si>
  <si>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</si>
  <si>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</si>
  <si>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</si>
  <si>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</si>
  <si>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</si>
  <si>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</si>
  <si>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</si>
  <si>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</si>
  <si>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</si>
  <si>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</si>
  <si>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</si>
  <si>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</si>
  <si>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</si>
  <si>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</si>
  <si>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</si>
  <si>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</si>
  <si>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</si>
  <si>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</si>
  <si>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</si>
  <si>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</si>
  <si>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</si>
  <si>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</si>
  <si>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</si>
  <si>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</si>
  <si>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</si>
  <si>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</si>
  <si>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</si>
  <si>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</si>
  <si>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</si>
  <si>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</si>
  <si>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</si>
  <si>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</si>
  <si>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</si>
  <si>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</si>
  <si>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</si>
  <si>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</si>
  <si>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</si>
  <si>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</si>
  <si>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</si>
  <si>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</si>
  <si>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</si>
  <si>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</si>
  <si>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</si>
  <si>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</si>
  <si>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</si>
  <si>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</si>
  <si>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</si>
  <si>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</si>
  <si>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</si>
  <si>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</si>
  <si>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</si>
  <si>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</si>
  <si>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</si>
  <si>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</si>
  <si>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</si>
  <si>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</si>
  <si>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</si>
  <si>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</si>
  <si>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</si>
  <si>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</si>
  <si>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</si>
  <si>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</si>
  <si>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</si>
  <si>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</si>
  <si>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</si>
  <si>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</si>
  <si>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</si>
  <si>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</si>
  <si>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</si>
  <si>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</si>
  <si>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</si>
  <si>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</si>
  <si>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</si>
  <si>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</si>
  <si>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</si>
  <si>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</si>
  <si>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</si>
  <si>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</si>
  <si>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</si>
  <si>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</si>
  <si>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</si>
  <si>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</si>
  <si>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</si>
  <si>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</si>
  <si>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</si>
  <si>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</si>
  <si>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</si>
  <si>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</si>
  <si>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</si>
  <si>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</si>
  <si>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</si>
  <si>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</si>
  <si>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</si>
  <si>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</si>
  <si>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</si>
  <si>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</si>
  <si>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</si>
  <si>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</si>
  <si>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</si>
  <si>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</si>
  <si>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</si>
  <si>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</si>
  <si>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</si>
  <si>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</si>
  <si>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</si>
  <si>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</si>
  <si>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</si>
  <si>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</si>
  <si>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</si>
  <si>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</si>
  <si>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</si>
  <si>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</si>
  <si>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</si>
  <si>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</si>
  <si>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</si>
  <si>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</si>
  <si>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</si>
  <si>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</si>
  <si>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</si>
  <si>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</si>
  <si>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</si>
  <si>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</si>
  <si>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</si>
  <si>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</si>
  <si>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</si>
  <si>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</si>
  <si>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</si>
  <si>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</si>
  <si>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</si>
  <si>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</si>
  <si>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</si>
  <si>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</si>
  <si>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</si>
  <si>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</si>
  <si>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</si>
  <si>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</si>
  <si>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</si>
  <si>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</si>
  <si>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</si>
  <si>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</si>
  <si>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</si>
  <si>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</si>
  <si>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</si>
  <si>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</si>
  <si>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</si>
  <si>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</si>
  <si>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</si>
  <si>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</si>
  <si>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</si>
  <si>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</si>
  <si>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</si>
  <si>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</si>
  <si>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</si>
  <si>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</si>
  <si>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</si>
  <si>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</si>
  <si>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</si>
  <si>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</si>
  <si>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</si>
  <si>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</si>
  <si>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</si>
  <si>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</si>
  <si>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</si>
  <si>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</si>
  <si>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</si>
  <si>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</si>
  <si>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</si>
  <si>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</si>
  <si>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</si>
  <si>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</si>
  <si>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</si>
  <si>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</si>
  <si>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</si>
  <si>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</si>
  <si>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</si>
  <si>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</si>
  <si>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</si>
  <si>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</si>
  <si>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</si>
  <si>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</si>
  <si>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</si>
  <si>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</si>
  <si>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</si>
  <si>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</si>
  <si>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</si>
  <si>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</si>
  <si>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</si>
  <si>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</si>
  <si>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</si>
  <si>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</si>
  <si>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</si>
  <si>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</si>
  <si>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</si>
  <si>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</si>
  <si>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</si>
  <si>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</si>
  <si>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</si>
  <si>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</si>
  <si>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</si>
  <si>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</si>
  <si>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</si>
  <si>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</si>
  <si>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</si>
  <si>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</si>
  <si>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</si>
  <si>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</si>
  <si>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</si>
  <si>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</si>
  <si>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</si>
  <si>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</si>
  <si>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</si>
  <si>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</si>
  <si>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</si>
  <si>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</si>
  <si>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</si>
  <si>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</si>
  <si>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</si>
  <si>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</si>
  <si>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</si>
  <si>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</si>
  <si>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</si>
  <si>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</si>
  <si>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</si>
  <si>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</si>
  <si>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</si>
  <si>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</si>
  <si>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</si>
  <si>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</si>
  <si>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</si>
  <si>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</si>
  <si>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</si>
  <si>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</si>
  <si>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</si>
  <si>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</si>
  <si>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</si>
  <si>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</si>
  <si>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</si>
  <si>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</si>
  <si>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</si>
  <si>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</si>
  <si>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</si>
  <si>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</si>
  <si>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</si>
  <si>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</si>
  <si>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</si>
  <si>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</si>
  <si>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</si>
  <si>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</si>
  <si>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</si>
  <si>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</si>
  <si>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</si>
  <si>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</si>
  <si>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</si>
  <si>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</si>
  <si>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</si>
  <si>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</si>
  <si>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</si>
  <si>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</si>
  <si>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</si>
  <si>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</si>
  <si>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</si>
  <si>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</si>
  <si>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</si>
  <si>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</si>
  <si>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</si>
  <si>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</si>
  <si>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</si>
  <si>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</si>
  <si>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</si>
  <si>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</si>
  <si>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</si>
  <si>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</si>
  <si>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</si>
  <si>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</si>
  <si>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</si>
  <si>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</si>
  <si>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</si>
  <si>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</si>
  <si>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</si>
  <si>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</si>
  <si>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</si>
  <si>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</si>
  <si>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</si>
  <si>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</si>
  <si>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</si>
  <si>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</si>
  <si>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</si>
  <si>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</si>
  <si>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</si>
  <si>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</si>
  <si>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</si>
  <si>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</si>
  <si>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</si>
  <si>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</si>
  <si>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</si>
  <si>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</si>
  <si>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</si>
  <si>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</si>
  <si>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</si>
  <si>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</si>
  <si>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</si>
  <si>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</si>
  <si>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</si>
  <si>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</si>
  <si>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</si>
  <si>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</si>
  <si>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</si>
  <si>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</si>
  <si>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</si>
  <si>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</si>
  <si>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</si>
  <si>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</si>
  <si>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</si>
  <si>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</si>
  <si>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</si>
  <si>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</si>
  <si>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</si>
  <si>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</si>
  <si>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</si>
  <si>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</si>
  <si>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</si>
  <si>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</si>
  <si>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</si>
  <si>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</si>
  <si>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</si>
  <si>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</si>
  <si>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</si>
  <si>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</si>
  <si>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</si>
  <si>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</si>
  <si>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</si>
  <si>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</si>
  <si>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</si>
  <si>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</si>
  <si>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</si>
  <si>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</si>
  <si>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</si>
  <si>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</si>
  <si>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</si>
  <si>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</si>
  <si>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</si>
  <si>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</si>
  <si>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</si>
  <si>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</si>
  <si>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</si>
  <si>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</si>
  <si>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</si>
  <si>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</si>
  <si>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</si>
  <si>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</si>
  <si>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</si>
  <si>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</si>
  <si>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</si>
  <si>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</si>
  <si>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</si>
  <si>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</si>
  <si>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</si>
  <si>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</si>
  <si>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</si>
  <si>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</si>
  <si>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</si>
  <si>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</si>
  <si>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</si>
  <si>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</si>
  <si>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</si>
  <si>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</si>
  <si>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</si>
  <si>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</si>
  <si>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</si>
  <si>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</si>
  <si>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</si>
  <si>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</si>
  <si>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</si>
  <si>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</si>
  <si>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</si>
  <si>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</si>
  <si>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</si>
  <si>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</si>
  <si>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</si>
  <si>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</si>
  <si>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</si>
  <si>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</si>
  <si>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</si>
  <si>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</si>
  <si>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</si>
  <si>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</si>
  <si>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</si>
  <si>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</si>
  <si>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</si>
  <si>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</si>
  <si>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</si>
  <si>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</si>
  <si>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</si>
  <si>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</si>
  <si>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</si>
  <si>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</si>
  <si>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</si>
  <si>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</si>
  <si>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</si>
  <si>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</si>
  <si>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</si>
  <si>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</si>
  <si>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</si>
  <si>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</si>
  <si>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</si>
  <si>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</si>
  <si>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</si>
  <si>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</si>
  <si>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</si>
  <si>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</si>
  <si>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</si>
  <si>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</si>
  <si>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</si>
  <si>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</si>
  <si>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</si>
  <si>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</si>
  <si>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</si>
  <si>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</si>
  <si>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</si>
  <si>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</si>
  <si>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</si>
  <si>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</si>
  <si>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</si>
  <si>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</si>
  <si>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</si>
  <si>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</si>
  <si>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</si>
  <si>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</si>
  <si>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</si>
  <si>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</si>
  <si>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</si>
  <si>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</si>
  <si>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</si>
  <si>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</si>
  <si>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</si>
  <si>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</si>
  <si>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</si>
  <si>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</si>
  <si>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</si>
  <si>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</si>
  <si>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</si>
  <si>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</si>
  <si>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</si>
  <si>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</si>
  <si>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</si>
  <si>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</si>
  <si>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</si>
  <si>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</si>
  <si>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</si>
  <si>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</si>
  <si>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</si>
  <si>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</si>
  <si>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</si>
  <si>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</si>
  <si>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</si>
  <si>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</si>
  <si>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</si>
  <si>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</si>
  <si>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</si>
  <si>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</si>
  <si>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</si>
  <si>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</si>
  <si>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</si>
  <si>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</si>
  <si>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</si>
  <si>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</si>
  <si>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</si>
  <si>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</si>
  <si>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</si>
  <si>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</si>
  <si>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</si>
  <si>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</si>
  <si>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</si>
  <si>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</si>
  <si>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</si>
  <si>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</si>
  <si>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</si>
  <si>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</si>
  <si>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</si>
  <si>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</si>
  <si>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</si>
  <si>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</si>
  <si>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</si>
  <si>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</si>
  <si>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</si>
  <si>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</si>
  <si>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</si>
  <si>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</si>
  <si>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</si>
  <si>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</si>
  <si>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</si>
  <si>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</si>
  <si>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</si>
  <si>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</si>
  <si>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</si>
  <si>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</si>
  <si>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</si>
  <si>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</si>
  <si>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</si>
  <si>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</si>
  <si>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</si>
  <si>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</si>
  <si>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</si>
  <si>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</si>
  <si>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</si>
  <si>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</si>
  <si>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</si>
  <si>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</si>
  <si>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</si>
  <si>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</si>
  <si>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</si>
  <si>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</si>
  <si>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</si>
  <si>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</si>
  <si>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</si>
  <si>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</si>
  <si>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</si>
  <si>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</si>
  <si>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</si>
  <si>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</si>
  <si>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</si>
  <si>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</si>
  <si>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</si>
  <si>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</si>
  <si>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</si>
  <si>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</si>
  <si>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</si>
  <si>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</si>
  <si>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</si>
  <si>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</si>
  <si>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</si>
  <si>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</si>
  <si>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</si>
  <si>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</si>
  <si>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</si>
  <si>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</si>
  <si>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</si>
  <si>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</si>
  <si>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</si>
  <si>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</si>
  <si>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</si>
  <si>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</si>
  <si>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</si>
  <si>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</si>
  <si>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</si>
  <si>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</si>
  <si>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</si>
  <si>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</si>
  <si>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</si>
  <si>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</si>
  <si>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</si>
  <si>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</si>
  <si>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</si>
  <si>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</si>
  <si>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</si>
  <si>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</si>
  <si>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</si>
  <si>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</si>
  <si>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</si>
  <si>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</si>
  <si>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</si>
  <si>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</si>
  <si>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</si>
  <si>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</si>
  <si>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</si>
  <si>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</si>
  <si>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</si>
  <si>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</si>
  <si>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</si>
  <si>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</si>
  <si>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</si>
  <si>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</si>
  <si>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</si>
  <si>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</si>
  <si>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</si>
  <si>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</si>
  <si>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</si>
  <si>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</si>
  <si>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</si>
  <si>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</si>
  <si>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</si>
  <si>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</si>
  <si>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</si>
  <si>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</si>
  <si>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</si>
  <si>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</si>
  <si>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</si>
  <si>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</si>
  <si>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</si>
  <si>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</si>
  <si>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</si>
  <si>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</si>
  <si>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</si>
  <si>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</si>
  <si>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</si>
  <si>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</si>
  <si>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</si>
  <si>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</si>
  <si>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</si>
  <si>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</si>
  <si>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</si>
  <si>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</si>
  <si>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</si>
  <si>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</si>
  <si>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</si>
  <si>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</si>
  <si>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</si>
  <si>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</si>
  <si>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</si>
  <si>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</si>
  <si>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</si>
  <si>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</si>
  <si>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</si>
  <si>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</si>
  <si>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</si>
  <si>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</si>
  <si>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</si>
  <si>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</si>
  <si>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</si>
  <si>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</si>
  <si>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</si>
  <si>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</si>
  <si>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</si>
  <si>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</si>
  <si>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</si>
  <si>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</si>
  <si>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</si>
  <si>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</si>
  <si>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</si>
  <si>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</si>
  <si>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</si>
  <si>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</si>
  <si>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</si>
  <si>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</si>
  <si>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</si>
  <si>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</si>
  <si>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</si>
  <si>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</si>
  <si>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</si>
  <si>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</si>
  <si>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</si>
  <si>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</si>
  <si>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</si>
  <si>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</si>
  <si>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</si>
  <si>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</si>
  <si>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</si>
  <si>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</si>
  <si>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</si>
  <si>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</si>
  <si>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</si>
  <si>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</si>
  <si>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</si>
  <si>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</si>
  <si>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</si>
  <si>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</si>
  <si>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</si>
  <si>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</si>
  <si>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</si>
  <si>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</si>
  <si>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</si>
  <si>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</si>
  <si>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</si>
  <si>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</si>
  <si>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</si>
  <si>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</si>
  <si>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</si>
  <si>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</si>
  <si>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</si>
  <si>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</si>
  <si>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</si>
  <si>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</si>
  <si>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</si>
  <si>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</si>
  <si>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</si>
  <si>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</si>
  <si>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</si>
  <si>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</si>
  <si>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</si>
  <si>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</si>
  <si>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</si>
  <si>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</si>
  <si>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</si>
  <si>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</si>
  <si>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</si>
  <si>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</si>
  <si>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</si>
  <si>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</si>
  <si>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</si>
  <si>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</si>
  <si>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</si>
  <si>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</si>
  <si>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</si>
  <si>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</si>
  <si>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</si>
  <si>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</si>
  <si>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</si>
  <si>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</si>
  <si>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</si>
  <si>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</si>
  <si>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</si>
  <si>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</si>
  <si>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</si>
  <si>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</si>
  <si>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</si>
  <si>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</si>
  <si>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</si>
  <si>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</si>
  <si>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</si>
  <si>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</si>
  <si>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</si>
  <si>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</si>
  <si>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</si>
  <si>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</si>
  <si>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</si>
  <si>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</si>
  <si>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</si>
  <si>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</si>
  <si>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</si>
  <si>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</si>
  <si>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</si>
  <si>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</si>
  <si>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</si>
  <si>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</si>
  <si>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</si>
  <si>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</si>
  <si>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</si>
  <si>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</si>
  <si>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</si>
  <si>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</si>
  <si>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</si>
  <si>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</si>
  <si>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</si>
  <si>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</si>
  <si>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</si>
  <si>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</si>
  <si>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</si>
  <si>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</si>
  <si>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</si>
  <si>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</si>
  <si>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</si>
  <si>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</si>
  <si>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</si>
  <si>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</si>
  <si>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</si>
  <si>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</si>
  <si>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</si>
  <si>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</si>
  <si>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</si>
  <si>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</si>
  <si>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</si>
  <si>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</si>
  <si>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</si>
  <si>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</si>
  <si>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</si>
  <si>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</si>
  <si>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</si>
  <si>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</si>
  <si>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</si>
  <si>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</si>
  <si>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</si>
  <si>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</si>
  <si>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</si>
  <si>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</si>
  <si>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</si>
  <si>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</si>
  <si>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</si>
  <si>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</si>
  <si>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</si>
  <si>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</si>
  <si>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</si>
  <si>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</si>
  <si>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</si>
  <si>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</si>
  <si>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</si>
  <si>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</si>
  <si>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</si>
  <si>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</si>
  <si>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</si>
  <si>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</si>
  <si>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</si>
  <si>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</si>
  <si>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</si>
  <si>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</si>
  <si>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</si>
  <si>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</si>
  <si>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</si>
  <si>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</si>
  <si>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</si>
  <si>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</si>
  <si>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</si>
  <si>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</si>
  <si>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</si>
  <si>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</si>
  <si>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</si>
  <si>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</si>
  <si>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</si>
  <si>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</si>
  <si>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</si>
  <si>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</si>
  <si>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</si>
  <si>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</si>
  <si>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</si>
  <si>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</si>
  <si>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</si>
  <si>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</si>
  <si>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</si>
  <si>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</si>
  <si>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</si>
  <si>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</si>
  <si>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</si>
  <si>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</si>
  <si>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</si>
  <si>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</si>
  <si>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</si>
  <si>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</si>
  <si>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</si>
  <si>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</si>
  <si>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</si>
  <si>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</si>
  <si>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</si>
  <si>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</si>
  <si>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</si>
  <si>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</si>
  <si>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</si>
  <si>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</si>
  <si>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</si>
  <si>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</si>
  <si>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</si>
  <si>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</si>
  <si>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</si>
  <si>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</si>
  <si>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</si>
  <si>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</si>
  <si>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</si>
  <si>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</si>
  <si>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</si>
  <si>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</si>
  <si>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</si>
  <si>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</si>
  <si>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</si>
  <si>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</si>
  <si>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</si>
  <si>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</si>
  <si>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</si>
  <si>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</si>
  <si>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</si>
  <si>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</si>
  <si>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</si>
  <si>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</si>
  <si>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</si>
  <si>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</si>
  <si>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</si>
  <si>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</si>
  <si>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</si>
  <si>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</si>
  <si>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</si>
  <si>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</si>
  <si>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</si>
  <si>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</si>
  <si>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</si>
  <si>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</si>
  <si>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</si>
  <si>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</si>
  <si>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</si>
  <si>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</si>
  <si>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</si>
  <si>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</si>
  <si>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</si>
  <si>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</si>
  <si>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</si>
  <si>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</si>
  <si>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</si>
  <si>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</si>
  <si>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</si>
  <si>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</si>
  <si>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</si>
  <si>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</si>
  <si>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</si>
  <si>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</si>
  <si>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</si>
  <si>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</si>
  <si>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</si>
  <si>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</si>
  <si>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</si>
  <si>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</si>
  <si>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</si>
  <si>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</si>
  <si>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</si>
  <si>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</si>
  <si>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</si>
  <si>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</si>
  <si>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</si>
  <si>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</si>
  <si>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</si>
  <si>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</si>
  <si>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</si>
  <si>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</si>
  <si>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</si>
  <si>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</si>
  <si>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</si>
  <si>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</si>
  <si>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</si>
  <si>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</si>
  <si>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</si>
  <si>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</si>
  <si>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</si>
  <si>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</si>
  <si>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</si>
  <si>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</si>
  <si>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</si>
  <si>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</si>
  <si>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</si>
  <si>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</si>
  <si>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</si>
  <si>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</si>
  <si>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</si>
  <si>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</si>
  <si>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</si>
  <si>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</si>
  <si>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</si>
  <si>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</si>
  <si>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</si>
  <si>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</si>
  <si>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</si>
  <si>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</si>
  <si>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</si>
  <si>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</si>
  <si>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</si>
  <si>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</si>
  <si>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</si>
  <si>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</si>
  <si>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</si>
  <si>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</si>
  <si>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</si>
  <si>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</si>
  <si>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</si>
  <si>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</si>
  <si>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</si>
  <si>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</si>
  <si>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</si>
  <si>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</si>
  <si>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</si>
  <si>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</si>
  <si>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</si>
  <si>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</si>
  <si>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</si>
  <si>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</si>
  <si>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</si>
  <si>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</si>
  <si>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</si>
  <si>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</si>
  <si>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</si>
  <si>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</si>
  <si>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</si>
  <si>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</si>
  <si>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</si>
  <si>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</si>
  <si>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</si>
  <si>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</si>
  <si>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</si>
  <si>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</si>
  <si>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</si>
  <si>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</si>
  <si>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</si>
  <si>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</si>
  <si>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</si>
  <si>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</si>
  <si>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</si>
  <si>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</si>
  <si>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</si>
  <si>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</si>
  <si>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</si>
  <si>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</si>
  <si>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</si>
  <si>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</si>
  <si>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</si>
  <si>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</si>
  <si>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</si>
  <si>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</si>
  <si>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</si>
  <si>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</si>
  <si>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</si>
  <si>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</si>
  <si>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</si>
  <si>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</si>
  <si>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</si>
  <si>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</si>
  <si>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</si>
  <si>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</si>
  <si>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</si>
  <si>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</si>
  <si>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</si>
  <si>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</si>
  <si>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</si>
  <si>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</si>
  <si>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</si>
  <si>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</si>
  <si>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</si>
  <si>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</si>
  <si>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</si>
  <si>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</si>
  <si>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</si>
  <si>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</si>
  <si>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</si>
  <si>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</si>
  <si>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</si>
  <si>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</si>
  <si>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</si>
  <si>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</si>
  <si>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</si>
  <si>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</si>
  <si>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</si>
  <si>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</si>
  <si>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</si>
  <si>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</si>
  <si>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</si>
  <si>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</si>
  <si>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</si>
  <si>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</si>
  <si>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</si>
  <si>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</si>
  <si>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</si>
  <si>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</si>
  <si>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</si>
  <si>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</si>
  <si>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</si>
  <si>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</si>
  <si>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</si>
  <si>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</si>
  <si>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</si>
  <si>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</si>
  <si>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</si>
  <si>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</si>
  <si>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</si>
  <si>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</si>
  <si>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</si>
  <si>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</si>
  <si>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</si>
  <si>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</si>
  <si>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</si>
  <si>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</si>
  <si>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</si>
  <si>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</si>
  <si>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</si>
  <si>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</si>
  <si>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</si>
  <si>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</si>
  <si>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</si>
  <si>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</si>
  <si>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</si>
  <si>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</si>
  <si>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</si>
  <si>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</si>
  <si>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</si>
  <si>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</si>
  <si>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</si>
  <si>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</si>
  <si>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</si>
  <si>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</si>
  <si>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</si>
  <si>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</si>
  <si>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</si>
  <si>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</si>
  <si>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</si>
  <si>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</si>
  <si>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</si>
  <si>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</si>
  <si>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</si>
  <si>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</si>
  <si>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</si>
  <si>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</si>
  <si>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</si>
  <si>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</si>
  <si>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</si>
  <si>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</si>
  <si>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</si>
  <si>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</si>
  <si>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</si>
  <si>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</si>
  <si>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</si>
  <si>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</si>
  <si>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</si>
  <si>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</si>
  <si>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</si>
  <si>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</si>
  <si>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</si>
  <si>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</si>
  <si>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</si>
  <si>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</si>
  <si>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</si>
  <si>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</si>
  <si>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</si>
  <si>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</si>
  <si>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</si>
  <si>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</si>
  <si>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</si>
  <si>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</si>
  <si>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</si>
  <si>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</si>
  <si>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</si>
  <si>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</si>
  <si>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</si>
  <si>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</si>
  <si>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</si>
  <si>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</si>
  <si>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</si>
  <si>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</si>
  <si>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</si>
  <si>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</si>
  <si>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</si>
  <si>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</si>
  <si>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</si>
  <si>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</si>
  <si>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</si>
  <si>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</si>
  <si>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</si>
  <si>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</si>
  <si>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</si>
  <si>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</si>
  <si>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</si>
  <si>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</si>
  <si>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</si>
  <si>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</si>
  <si>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</si>
  <si>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</si>
  <si>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</si>
  <si>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</si>
  <si>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</si>
  <si>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</si>
  <si>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</si>
  <si>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</si>
  <si>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</si>
  <si>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</si>
  <si>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</si>
  <si>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</si>
  <si>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</si>
  <si>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</si>
  <si>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</si>
  <si>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</si>
  <si>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</si>
  <si>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</si>
  <si>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</si>
  <si>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</si>
  <si>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</si>
  <si>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</si>
  <si>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</si>
  <si>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</si>
  <si>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</si>
  <si>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</si>
  <si>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</si>
  <si>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</si>
  <si>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</si>
  <si>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</si>
  <si>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</si>
  <si>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</si>
  <si>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</si>
  <si>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</si>
  <si>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</si>
  <si>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</si>
  <si>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</si>
  <si>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</si>
  <si>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</si>
  <si>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</si>
  <si>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</si>
  <si>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</si>
  <si>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</si>
  <si>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</si>
  <si>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</si>
  <si>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</si>
  <si>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</si>
  <si>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</si>
  <si>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</si>
  <si>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</si>
  <si>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</si>
  <si>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</si>
  <si>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</si>
  <si>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</si>
  <si>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</si>
  <si>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</si>
  <si>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</si>
  <si>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</si>
  <si>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</si>
  <si>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</si>
  <si>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</si>
  <si>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</si>
  <si>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</si>
  <si>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</si>
  <si>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</si>
  <si>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</si>
  <si>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</si>
  <si>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</si>
  <si>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</si>
  <si>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</si>
  <si>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</si>
  <si>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</si>
  <si>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</si>
  <si>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</si>
  <si>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</si>
  <si>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</si>
  <si>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</si>
  <si>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</si>
  <si>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</si>
  <si>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</si>
  <si>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</si>
  <si>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</si>
  <si>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</si>
  <si>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</si>
  <si>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</si>
  <si>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</si>
  <si>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</si>
  <si>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</si>
  <si>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</si>
  <si>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</si>
  <si>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</si>
  <si>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</si>
  <si>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</si>
  <si>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</si>
  <si>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</si>
  <si>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</si>
  <si>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</si>
  <si>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</si>
  <si>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</si>
  <si>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</si>
  <si>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</si>
  <si>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</si>
  <si>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</si>
  <si>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</si>
  <si>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</si>
  <si>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</si>
  <si>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</si>
  <si>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</si>
  <si>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</si>
  <si>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</si>
  <si>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</si>
  <si>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</si>
  <si>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</si>
  <si>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</si>
  <si>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</si>
  <si>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</si>
  <si>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</si>
  <si>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</si>
  <si>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</si>
  <si>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</si>
  <si>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</si>
  <si>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</si>
  <si>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</si>
  <si>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</si>
  <si>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</si>
  <si>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</si>
  <si>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</si>
  <si>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</si>
  <si>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</si>
  <si>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</si>
  <si>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</si>
  <si>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</si>
  <si>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</si>
  <si>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</si>
  <si>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</si>
  <si>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</si>
  <si>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</si>
  <si>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</si>
  <si>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</si>
  <si>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</si>
  <si>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</si>
  <si>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</si>
  <si>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</si>
  <si>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</si>
  <si>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</si>
  <si>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</si>
  <si>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</si>
  <si>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</si>
  <si>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</si>
  <si>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</si>
  <si>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</si>
  <si>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</si>
  <si>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</si>
  <si>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</si>
  <si>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</si>
  <si>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</si>
  <si>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</si>
  <si>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</si>
  <si>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</si>
  <si>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</si>
  <si>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</si>
  <si>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</si>
  <si>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</si>
  <si>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</si>
  <si>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</si>
  <si>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</si>
  <si>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</si>
  <si>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</si>
  <si>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</si>
  <si>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</si>
  <si>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</si>
  <si>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</si>
  <si>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</si>
  <si>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</si>
  <si>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</si>
  <si>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</si>
  <si>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</si>
  <si>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</si>
  <si>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</si>
  <si>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</si>
  <si>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</si>
  <si>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</si>
  <si>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</si>
  <si>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</si>
  <si>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</si>
  <si>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</si>
  <si>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</si>
  <si>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</si>
  <si>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</si>
  <si>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</si>
  <si>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</si>
  <si>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</si>
  <si>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</si>
  <si>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</si>
  <si>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</si>
  <si>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</si>
  <si>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</si>
  <si>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</si>
  <si>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</si>
  <si>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</si>
  <si>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</si>
  <si>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</si>
  <si>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</si>
  <si>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</si>
  <si>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</si>
  <si>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</si>
  <si>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</si>
  <si>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</si>
  <si>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</si>
  <si>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</si>
  <si>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</si>
  <si>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</si>
  <si>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</si>
  <si>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</si>
  <si>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</si>
  <si>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</si>
  <si>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</si>
  <si>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</si>
  <si>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</si>
  <si>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</si>
  <si>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</si>
  <si>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</si>
  <si>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</si>
  <si>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</si>
  <si>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</si>
  <si>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</si>
  <si>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</si>
  <si>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</si>
  <si>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</si>
  <si>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</si>
  <si>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</si>
  <si>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</si>
  <si>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</si>
  <si>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</si>
  <si>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</si>
  <si>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</si>
  <si>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</si>
  <si>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</si>
  <si>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</si>
  <si>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</si>
  <si>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</si>
  <si>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</si>
  <si>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</si>
  <si>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</si>
  <si>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</si>
  <si>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</si>
  <si>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</si>
  <si>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</si>
  <si>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</si>
  <si>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</si>
  <si>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</si>
  <si>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</si>
  <si>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</si>
  <si>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</si>
  <si>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</si>
  <si>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</si>
  <si>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</si>
  <si>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</si>
  <si>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</si>
  <si>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</si>
  <si>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</si>
  <si>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</si>
  <si>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</si>
  <si>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</si>
  <si>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</si>
  <si>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</si>
  <si>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</si>
  <si>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</si>
  <si>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</si>
  <si>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</si>
  <si>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</si>
  <si>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</si>
  <si>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</si>
  <si>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</si>
  <si>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</si>
  <si>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</si>
  <si>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</si>
  <si>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</si>
  <si>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</si>
  <si>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</si>
  <si>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</si>
  <si>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</si>
  <si>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</si>
  <si>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</si>
  <si>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</si>
  <si>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</si>
  <si>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</si>
  <si>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</si>
  <si>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</si>
  <si>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</si>
  <si>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</si>
  <si>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</si>
  <si>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</si>
  <si>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</si>
  <si>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</si>
  <si>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</si>
  <si>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</si>
  <si>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</si>
  <si>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</si>
  <si>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</si>
  <si>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</si>
  <si>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</si>
  <si>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</si>
  <si>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</si>
  <si>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</si>
  <si>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</si>
  <si>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</si>
  <si>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</si>
  <si>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</si>
  <si>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</si>
  <si>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</si>
  <si>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</si>
  <si>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</si>
  <si>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</si>
  <si>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</si>
  <si>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</si>
  <si>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</si>
  <si>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</si>
  <si>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</si>
  <si>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</si>
  <si>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</si>
  <si>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</si>
  <si>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</si>
  <si>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</si>
  <si>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</si>
  <si>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</si>
  <si>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</si>
  <si>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</si>
  <si>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</si>
  <si>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</si>
  <si>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</si>
  <si>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</si>
  <si>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</si>
  <si>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</si>
  <si>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</si>
  <si>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</si>
  <si>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</si>
  <si>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</si>
  <si>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</si>
  <si>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</si>
  <si>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</si>
  <si>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</si>
  <si>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</si>
  <si>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</si>
  <si>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</si>
  <si>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</si>
  <si>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</si>
  <si>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</si>
  <si>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</si>
  <si>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</si>
  <si>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</si>
  <si>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</si>
  <si>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</si>
  <si>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</si>
  <si>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</si>
  <si>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</si>
  <si>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</si>
  <si>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</si>
  <si>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</si>
  <si>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</si>
  <si>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</si>
  <si>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</si>
  <si>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</si>
  <si>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</si>
  <si>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</si>
  <si>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</si>
  <si>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</si>
  <si>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</si>
  <si>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</si>
  <si>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</si>
  <si>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</si>
  <si>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</si>
  <si>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</si>
  <si>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</si>
  <si>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</si>
  <si>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</si>
  <si>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</si>
  <si>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</si>
  <si>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</si>
  <si>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</si>
  <si>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</si>
  <si>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</si>
  <si>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</si>
  <si>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</si>
  <si>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</si>
  <si>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</si>
  <si>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</si>
  <si>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</si>
  <si>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</si>
  <si>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</si>
  <si>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</si>
  <si>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</si>
  <si>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</si>
  <si>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</si>
  <si>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</si>
  <si>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</si>
  <si>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</si>
  <si>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</si>
  <si>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</si>
  <si>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</si>
  <si>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</si>
  <si>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</si>
  <si>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</si>
  <si>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</si>
  <si>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</si>
  <si>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</si>
  <si>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</si>
  <si>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</si>
  <si>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</si>
  <si>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</si>
  <si>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</si>
  <si>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</si>
  <si>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</si>
  <si>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</si>
  <si>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</si>
  <si>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</si>
  <si>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</si>
  <si>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</si>
  <si>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</si>
  <si>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</si>
  <si>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</si>
  <si>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</si>
  <si>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</si>
  <si>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</si>
  <si>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</si>
  <si>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</si>
  <si>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</si>
  <si>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</si>
  <si>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</si>
  <si>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</si>
  <si>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</si>
  <si>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</si>
  <si>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</si>
  <si>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</si>
  <si>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</si>
  <si>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</si>
  <si>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</si>
  <si>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</si>
  <si>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</si>
  <si>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</si>
  <si>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</si>
  <si>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</si>
  <si>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</si>
  <si>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</si>
  <si>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</si>
  <si>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</si>
  <si>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</si>
  <si>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</si>
  <si>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</si>
  <si>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</si>
  <si>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</si>
  <si>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</si>
  <si>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</si>
  <si>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</si>
  <si>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</si>
  <si>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</si>
  <si>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</si>
  <si>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</si>
  <si>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</si>
  <si>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</si>
  <si>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</si>
  <si>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</si>
  <si>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</si>
  <si>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</si>
  <si>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</si>
  <si>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</si>
  <si>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</si>
  <si>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</si>
  <si>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</si>
  <si>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</si>
  <si>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</si>
  <si>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</si>
  <si>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</si>
  <si>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</si>
  <si>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</si>
  <si>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</si>
  <si>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</si>
  <si>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</si>
  <si>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</si>
  <si>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</si>
  <si>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</si>
  <si>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</si>
  <si>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</si>
  <si>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</si>
  <si>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</si>
  <si>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</si>
  <si>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</si>
  <si>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</si>
  <si>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</si>
  <si>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</si>
  <si>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</si>
  <si>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</si>
  <si>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</si>
  <si>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</si>
  <si>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</si>
  <si>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</si>
  <si>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</si>
  <si>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</si>
  <si>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</si>
  <si>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</si>
  <si>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</si>
  <si>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</si>
  <si>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</si>
  <si>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</si>
  <si>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</si>
  <si>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</si>
  <si>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</si>
  <si>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</si>
  <si>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</si>
  <si>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</si>
  <si>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</si>
  <si>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</si>
  <si>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</si>
  <si>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</si>
  <si>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</si>
  <si>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</si>
  <si>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</si>
  <si>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</si>
  <si>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</si>
  <si>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</si>
  <si>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</si>
  <si>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</si>
  <si>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</si>
  <si>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</si>
  <si>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</si>
  <si>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</si>
  <si>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</si>
  <si>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</si>
  <si>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</si>
  <si>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</si>
  <si>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</si>
  <si>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</si>
  <si>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</si>
  <si>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</si>
  <si>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</si>
  <si>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</si>
  <si>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</si>
  <si>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</si>
  <si>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</si>
  <si>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</si>
  <si>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</si>
  <si>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</si>
  <si>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</si>
  <si>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</si>
  <si>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</si>
  <si>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</si>
  <si>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</si>
  <si>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</si>
  <si>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</si>
  <si>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</si>
  <si>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</si>
  <si>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</si>
  <si>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</si>
  <si>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</si>
  <si>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</si>
  <si>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</si>
  <si>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</si>
  <si>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</si>
  <si>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</si>
  <si>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</si>
  <si>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</si>
  <si>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</si>
  <si>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</si>
  <si>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</si>
  <si>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</si>
  <si>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</si>
  <si>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</si>
  <si>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</si>
  <si>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</si>
  <si>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</si>
  <si>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</si>
  <si>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</si>
  <si>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</si>
  <si>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</si>
  <si>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</si>
  <si>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</si>
  <si>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</si>
  <si>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</si>
  <si>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</si>
  <si>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</si>
  <si>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</si>
  <si>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</si>
  <si>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</si>
  <si>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</si>
  <si>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</si>
  <si>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</si>
  <si>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</si>
  <si>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</si>
  <si>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</si>
  <si>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</si>
  <si>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</si>
  <si>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</si>
  <si>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</si>
  <si>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</si>
  <si>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</si>
  <si>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</si>
  <si>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</si>
  <si>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</si>
  <si>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</si>
  <si>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</si>
  <si>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</si>
  <si>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</si>
  <si>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</si>
  <si>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</si>
  <si>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</si>
  <si>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</si>
  <si>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</si>
  <si>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</si>
  <si>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</si>
  <si>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</si>
  <si>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</si>
  <si>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</si>
  <si>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</si>
  <si>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</si>
  <si>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</si>
  <si>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</si>
  <si>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</si>
  <si>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</si>
  <si>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</si>
  <si>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</si>
  <si>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</si>
  <si>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</si>
  <si>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</si>
  <si>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</si>
  <si>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</si>
  <si>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</si>
  <si>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</si>
  <si>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</si>
  <si>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</si>
  <si>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</si>
  <si>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</si>
  <si>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</si>
  <si>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</si>
  <si>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</si>
  <si>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</si>
  <si>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</si>
  <si>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</si>
  <si>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</si>
  <si>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</si>
  <si>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</si>
  <si>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</si>
  <si>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</si>
  <si>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</si>
  <si>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</si>
  <si>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</si>
  <si>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</si>
  <si>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</si>
  <si>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</si>
  <si>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</si>
  <si>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</si>
  <si>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</si>
  <si>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</si>
  <si>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</si>
  <si>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</si>
  <si>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</si>
  <si>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</si>
  <si>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</si>
  <si>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</si>
  <si>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</si>
  <si>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</si>
  <si>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</si>
  <si>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</si>
  <si>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</si>
  <si>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</si>
  <si>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</si>
  <si>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</si>
  <si>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</si>
  <si>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</si>
  <si>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</si>
  <si>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</si>
  <si>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</si>
  <si>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</si>
  <si>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</si>
  <si>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</si>
  <si>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</si>
  <si>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</si>
  <si>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</si>
  <si>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</si>
  <si>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</si>
  <si>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</si>
  <si>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</si>
  <si>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</si>
  <si>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</si>
  <si>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</si>
  <si>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</si>
  <si>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</si>
  <si>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</si>
  <si>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</si>
  <si>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</si>
  <si>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</si>
  <si>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</si>
  <si>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</si>
  <si>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</si>
  <si>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</si>
  <si>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</si>
  <si>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</si>
  <si>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</si>
  <si>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</si>
  <si>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</si>
  <si>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</si>
  <si>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</si>
  <si>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</si>
  <si>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</si>
  <si>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</si>
  <si>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</si>
  <si>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</si>
  <si>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</si>
  <si>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</si>
  <si>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</si>
  <si>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</si>
  <si>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</si>
  <si>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</si>
  <si>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</si>
  <si>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</si>
  <si>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</si>
  <si>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</si>
  <si>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</si>
  <si>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</si>
  <si>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</si>
  <si>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</si>
  <si>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</si>
  <si>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</si>
  <si>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</si>
  <si>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</si>
  <si>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</si>
  <si>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</si>
  <si>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</si>
  <si>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</si>
  <si>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</si>
  <si>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</si>
  <si>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</si>
  <si>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</si>
  <si>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</si>
  <si>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</si>
  <si>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</si>
  <si>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</si>
  <si>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</si>
  <si>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</si>
  <si>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</si>
  <si>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</si>
  <si>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</si>
  <si>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</si>
  <si>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</si>
  <si>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</si>
  <si>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</si>
  <si>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</si>
  <si>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</si>
  <si>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</si>
  <si>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</si>
  <si>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</si>
  <si>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</si>
  <si>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</si>
  <si>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</si>
  <si>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</si>
  <si>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</si>
  <si>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</si>
  <si>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</si>
  <si>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</si>
  <si>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</si>
  <si>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</si>
  <si>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</si>
  <si>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</si>
  <si>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</si>
  <si>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</si>
  <si>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</si>
  <si>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</si>
  <si>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</si>
  <si>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</si>
  <si>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</si>
  <si>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</si>
  <si>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</si>
  <si>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</si>
  <si>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</si>
  <si>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</si>
  <si>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</si>
  <si>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</si>
  <si>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</si>
  <si>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</si>
  <si>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</si>
  <si>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</si>
  <si>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</si>
  <si>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</si>
  <si>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</si>
  <si>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</si>
  <si>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</si>
  <si>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</si>
  <si>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</si>
  <si>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</si>
  <si>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</si>
  <si>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</si>
  <si>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</si>
  <si>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</si>
  <si>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</si>
  <si>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</si>
  <si>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</si>
  <si>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</si>
  <si>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</si>
  <si>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</si>
  <si>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</si>
  <si>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</si>
  <si>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</si>
  <si>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</si>
  <si>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</si>
  <si>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</si>
  <si>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</si>
  <si>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</si>
  <si>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</si>
  <si>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</si>
  <si>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</si>
  <si>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</si>
  <si>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</si>
  <si>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</si>
  <si>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</si>
  <si>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</si>
  <si>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</si>
  <si>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</si>
  <si>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</si>
  <si>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</si>
  <si>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</si>
  <si>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</si>
  <si>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</si>
  <si>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</si>
  <si>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</si>
  <si>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</si>
  <si>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</si>
  <si>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</si>
  <si>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</si>
  <si>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</si>
  <si>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</si>
  <si>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</si>
  <si>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</si>
  <si>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</si>
  <si>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</si>
  <si>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</si>
  <si>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</si>
  <si>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</si>
  <si>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</si>
  <si>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</si>
  <si>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</si>
  <si>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</si>
  <si>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</si>
  <si>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</si>
  <si>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</si>
  <si>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</si>
  <si>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</si>
  <si>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</si>
  <si>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</si>
  <si>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</si>
  <si>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</si>
  <si>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</si>
  <si>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</si>
  <si>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</si>
  <si>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</si>
  <si>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</si>
  <si>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</si>
  <si>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</si>
  <si>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</si>
  <si>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</si>
  <si>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</si>
  <si>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</si>
  <si>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</si>
  <si>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</si>
  <si>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</si>
  <si>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</si>
  <si>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</si>
  <si>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</si>
  <si>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</si>
  <si>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</si>
  <si>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</si>
  <si>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</si>
  <si>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</si>
  <si>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</si>
  <si>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</si>
  <si>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</si>
  <si>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</si>
  <si>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</si>
  <si>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</si>
  <si>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</si>
  <si>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</si>
  <si>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</si>
  <si>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</si>
  <si>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</si>
  <si>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</si>
  <si>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</si>
  <si>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</si>
  <si>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</si>
  <si>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</si>
  <si>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</si>
  <si>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</si>
  <si>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</si>
  <si>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</si>
  <si>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</si>
  <si>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</si>
  <si>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</si>
  <si>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</si>
  <si>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</si>
  <si>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</si>
  <si>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</si>
  <si>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</si>
  <si>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</si>
  <si>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</si>
  <si>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</si>
  <si>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</si>
  <si>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</si>
  <si>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</si>
  <si>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</si>
  <si>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</si>
  <si>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</si>
  <si>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</si>
  <si>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</si>
  <si>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</si>
  <si>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</si>
  <si>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</si>
  <si>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</si>
  <si>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</si>
  <si>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</si>
  <si>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</si>
  <si>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</si>
  <si>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</si>
  <si>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</si>
  <si>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</si>
  <si>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</si>
  <si>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</si>
  <si>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</si>
  <si>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</si>
  <si>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</si>
  <si>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</si>
  <si>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</si>
  <si>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</si>
  <si>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</si>
  <si>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</si>
  <si>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</si>
  <si>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</si>
  <si>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</si>
  <si>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</si>
  <si>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</si>
  <si>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</si>
  <si>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</si>
  <si>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</si>
  <si>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</si>
  <si>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</si>
  <si>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</si>
  <si>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</si>
  <si>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</si>
  <si>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</si>
  <si>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</si>
  <si>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</si>
  <si>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</si>
  <si>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</si>
  <si>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</si>
  <si>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</si>
  <si>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</si>
  <si>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</si>
  <si>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</si>
  <si>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</si>
  <si>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</si>
  <si>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</si>
  <si>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</si>
  <si>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</si>
  <si>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</si>
  <si>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</si>
  <si>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</si>
  <si>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</si>
  <si>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</si>
  <si>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</si>
  <si>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</si>
  <si>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</si>
  <si>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</si>
  <si>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</si>
  <si>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</si>
  <si>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</si>
  <si>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</si>
  <si>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</si>
  <si>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</si>
  <si>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</si>
  <si>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</si>
  <si>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</si>
  <si>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</si>
  <si>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</si>
  <si>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</si>
  <si>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</si>
  <si>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</si>
  <si>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</si>
  <si>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</si>
  <si>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</si>
  <si>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</si>
  <si>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</si>
  <si>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</si>
  <si>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</si>
  <si>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</si>
  <si>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</si>
  <si>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</si>
  <si>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</si>
  <si>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</si>
  <si>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</si>
  <si>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</si>
  <si>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</si>
  <si>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</si>
  <si>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</si>
  <si>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</si>
  <si>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</si>
  <si>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</si>
  <si>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</si>
  <si>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</si>
  <si>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</si>
  <si>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</si>
  <si>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</si>
  <si>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</si>
  <si>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</si>
  <si>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</si>
  <si>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</si>
  <si>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</si>
  <si>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</si>
  <si>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</si>
  <si>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</si>
  <si>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</si>
  <si>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</si>
  <si>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</si>
  <si>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</si>
  <si>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</si>
  <si>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</si>
  <si>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</si>
  <si>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</si>
  <si>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</si>
  <si>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</si>
  <si>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</si>
  <si>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</si>
  <si>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</si>
  <si>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</si>
  <si>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</si>
  <si>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</si>
  <si>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</si>
  <si>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</si>
  <si>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</si>
  <si>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</si>
  <si>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</si>
  <si>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</si>
  <si>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</si>
  <si>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</si>
  <si>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</si>
  <si>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</si>
  <si>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</si>
  <si>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</si>
  <si>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</si>
  <si>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</si>
  <si>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</si>
  <si>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</si>
  <si>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</si>
  <si>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</si>
  <si>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</si>
  <si>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</si>
  <si>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</si>
  <si>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</si>
  <si>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</si>
  <si>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</si>
  <si>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</si>
  <si>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</si>
  <si>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</si>
  <si>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</si>
  <si>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</si>
  <si>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</si>
  <si>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</si>
  <si>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</si>
  <si>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</si>
  <si>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</si>
  <si>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</si>
  <si>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</si>
  <si>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</si>
  <si>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</si>
  <si>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</si>
  <si>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</si>
  <si>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</si>
  <si>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</si>
  <si>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</si>
  <si>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</si>
  <si>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</si>
  <si>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</si>
  <si>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</si>
  <si>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</si>
  <si>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</si>
  <si>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</si>
  <si>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</si>
  <si>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</si>
  <si>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</si>
  <si>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</si>
  <si>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</si>
  <si>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</si>
  <si>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</si>
  <si>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</si>
  <si>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</si>
  <si>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</si>
  <si>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</si>
  <si>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</si>
  <si>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</si>
  <si>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</si>
  <si>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</si>
  <si>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</si>
  <si>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</si>
  <si>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</si>
  <si>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</si>
  <si>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</si>
  <si>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</si>
  <si>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</si>
  <si>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</si>
  <si>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</si>
  <si>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</si>
  <si>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</si>
  <si>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</si>
  <si>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</si>
  <si>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</si>
  <si>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</si>
  <si>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</si>
  <si>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</si>
  <si>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</si>
  <si>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</si>
  <si>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</si>
  <si>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</si>
  <si>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</si>
  <si>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</si>
  <si>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</si>
  <si>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</si>
  <si>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</si>
  <si>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</si>
  <si>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</si>
  <si>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</si>
  <si>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</si>
  <si>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</si>
  <si>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</si>
  <si>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</si>
  <si>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</si>
  <si>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</si>
  <si>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</si>
  <si>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</si>
  <si>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</si>
  <si>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</si>
  <si>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</si>
  <si>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</si>
  <si>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</si>
  <si>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</si>
  <si>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</si>
  <si>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</si>
  <si>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</si>
  <si>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</si>
  <si>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</si>
  <si>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</si>
  <si>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</si>
  <si>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</si>
  <si>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</si>
  <si>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</si>
  <si>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</si>
  <si>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</si>
  <si>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</si>
  <si>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</si>
  <si>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</si>
  <si>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</si>
  <si>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</si>
  <si>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</si>
  <si>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</si>
  <si>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</si>
  <si>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</si>
  <si>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</si>
  <si>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</si>
  <si>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</si>
  <si>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</si>
  <si>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</si>
  <si>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</si>
  <si>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</si>
  <si>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</si>
  <si>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</si>
  <si>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</si>
  <si>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</si>
  <si>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</si>
  <si>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</si>
  <si>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</si>
  <si>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</si>
  <si>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</si>
  <si>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</si>
  <si>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</si>
  <si>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</si>
  <si>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</si>
  <si>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</si>
  <si>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</si>
  <si>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</si>
  <si>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</si>
  <si>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</si>
  <si>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</si>
  <si>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</si>
  <si>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</si>
  <si>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</si>
  <si>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</si>
  <si>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</si>
  <si>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</si>
  <si>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</si>
  <si>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</si>
  <si>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</si>
  <si>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</si>
  <si>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</si>
  <si>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</si>
  <si>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</si>
  <si>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</si>
  <si>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</si>
  <si>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</si>
  <si>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</si>
  <si>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</si>
  <si>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</si>
  <si>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</si>
  <si>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</si>
  <si>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</si>
  <si>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</si>
  <si>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</si>
  <si>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</si>
  <si>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</si>
  <si>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</si>
  <si>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</si>
  <si>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</si>
  <si>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</si>
  <si>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</si>
  <si>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</si>
  <si>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</si>
  <si>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</si>
  <si>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</si>
  <si>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</si>
  <si>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</si>
  <si>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</si>
  <si>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</si>
  <si>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</si>
  <si>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</si>
  <si>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</si>
  <si>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</si>
  <si>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</si>
  <si>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</si>
  <si>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</si>
  <si>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</si>
  <si>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</si>
  <si>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</si>
  <si>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</si>
  <si>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</si>
  <si>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</si>
  <si>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</si>
  <si>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</si>
  <si>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</si>
  <si>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</si>
  <si>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</si>
  <si>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</si>
  <si>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</si>
  <si>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</si>
  <si>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</si>
  <si>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</si>
  <si>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</si>
  <si>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</si>
  <si>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</si>
  <si>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</si>
  <si>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</si>
  <si>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</si>
  <si>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</si>
  <si>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</si>
  <si>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</si>
  <si>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</si>
  <si>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</si>
  <si>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</si>
  <si>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</si>
  <si>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</si>
  <si>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</si>
  <si>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</si>
  <si>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</si>
  <si>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</si>
  <si>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</si>
  <si>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</si>
  <si>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</si>
  <si>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</si>
  <si>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</si>
  <si>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</si>
  <si>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</si>
  <si>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</si>
  <si>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</si>
  <si>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</si>
  <si>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</si>
  <si>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</si>
  <si>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</si>
  <si>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</si>
  <si>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</si>
  <si>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</si>
  <si>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</si>
  <si>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</si>
  <si>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</si>
  <si>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</si>
  <si>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</si>
  <si>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</si>
  <si>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</si>
  <si>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</si>
  <si>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</si>
  <si>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</si>
  <si>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</si>
  <si>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</si>
  <si>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</si>
  <si>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</si>
  <si>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</si>
  <si>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</si>
  <si>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</si>
  <si>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</si>
  <si>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</si>
  <si>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</si>
  <si>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</si>
  <si>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</si>
  <si>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</si>
  <si>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</si>
  <si>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</si>
  <si>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</si>
  <si>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</si>
  <si>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</si>
  <si>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</si>
  <si>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</si>
  <si>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</si>
  <si>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</si>
  <si>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</si>
  <si>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</si>
  <si>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</si>
  <si>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</si>
  <si>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</si>
  <si>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</si>
  <si>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</si>
  <si>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</si>
  <si>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</si>
  <si>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</si>
  <si>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</si>
  <si>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</si>
  <si>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</si>
  <si>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</si>
  <si>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</si>
  <si>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</si>
  <si>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</si>
  <si>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</si>
  <si>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</si>
  <si>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</si>
  <si>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</si>
  <si>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</si>
  <si>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</si>
  <si>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</si>
  <si>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</si>
  <si>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</si>
  <si>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</si>
  <si>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</si>
  <si>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</si>
  <si>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</si>
  <si>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</si>
  <si>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</si>
  <si>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</si>
  <si>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</si>
  <si>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</si>
  <si>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</si>
  <si>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</si>
  <si>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</si>
  <si>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</si>
  <si>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</si>
  <si>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</si>
  <si>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</si>
  <si>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</si>
  <si>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</si>
  <si>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</si>
  <si>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</si>
  <si>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</si>
  <si>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</si>
  <si>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</si>
  <si>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</si>
  <si>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</si>
  <si>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</si>
  <si>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</si>
  <si>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</si>
  <si>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</si>
  <si>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</si>
  <si>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</si>
  <si>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</si>
  <si>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</si>
  <si>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</si>
  <si>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</si>
  <si>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</si>
  <si>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</si>
  <si>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</si>
  <si>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</si>
  <si>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</si>
  <si>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</si>
  <si>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</si>
  <si>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</si>
  <si>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</si>
  <si>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</si>
  <si>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</si>
  <si>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</si>
  <si>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</si>
  <si>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</si>
  <si>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</si>
  <si>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</si>
  <si>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</si>
  <si>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</si>
  <si>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</si>
  <si>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</si>
  <si>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</si>
  <si>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</si>
  <si>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</si>
  <si>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</si>
  <si>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</si>
  <si>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</si>
  <si>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</si>
  <si>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</si>
  <si>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</si>
  <si>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</si>
  <si>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</si>
  <si>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</si>
  <si>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</si>
  <si>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</si>
  <si>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</si>
  <si>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</si>
  <si>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</si>
  <si>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</si>
  <si>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</si>
  <si>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</si>
  <si>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</si>
  <si>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</si>
  <si>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</si>
  <si>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</si>
  <si>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</si>
  <si>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</si>
  <si>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</si>
  <si>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</si>
  <si>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</si>
  <si>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</si>
  <si>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</si>
  <si>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</si>
  <si>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</si>
  <si>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</si>
  <si>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</si>
  <si>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</si>
  <si>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</si>
  <si>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</si>
  <si>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</si>
  <si>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</si>
  <si>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</si>
  <si>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</si>
  <si>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</si>
  <si>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</si>
  <si>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</si>
  <si>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</si>
  <si>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</si>
  <si>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</si>
  <si>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</si>
  <si>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</si>
  <si>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</si>
  <si>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</si>
  <si>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</si>
  <si>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</si>
  <si>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</si>
  <si>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</si>
  <si>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</si>
  <si>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</si>
  <si>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</si>
  <si>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</si>
  <si>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</si>
  <si>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</si>
  <si>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</si>
  <si>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</si>
  <si>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</si>
  <si>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</si>
  <si>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</si>
  <si>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</si>
  <si>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</si>
  <si>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</si>
  <si>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</si>
  <si>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</si>
  <si>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</si>
  <si>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</si>
  <si>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</si>
  <si>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</si>
  <si>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</si>
  <si>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</si>
  <si>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</si>
  <si>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</si>
  <si>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</si>
  <si>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</si>
  <si>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</si>
  <si>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</si>
  <si>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</si>
  <si>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</si>
  <si>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</si>
  <si>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</si>
  <si>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</si>
  <si>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</si>
  <si>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</si>
  <si>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</si>
  <si>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</si>
  <si>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</si>
  <si>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</si>
  <si>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</si>
  <si>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</si>
  <si>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</si>
  <si>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</si>
  <si>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</si>
  <si>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</si>
  <si>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</si>
  <si>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</si>
  <si>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</si>
  <si>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</si>
  <si>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</si>
  <si>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</si>
  <si>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</si>
  <si>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</si>
  <si>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</si>
  <si>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</si>
  <si>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</si>
  <si>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</si>
  <si>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</si>
  <si>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</si>
  <si>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</si>
  <si>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</si>
  <si>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</si>
  <si>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</si>
  <si>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</si>
  <si>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</si>
  <si>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</si>
  <si>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</si>
  <si>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</si>
  <si>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</si>
  <si>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</si>
  <si>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</si>
  <si>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</si>
  <si>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</si>
  <si>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</si>
  <si>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</si>
  <si>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</si>
  <si>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</si>
  <si>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</si>
  <si>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</si>
  <si>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</si>
  <si>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</si>
  <si>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</si>
  <si>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</si>
  <si>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</si>
  <si>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</si>
  <si>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</si>
  <si>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</si>
  <si>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</si>
  <si>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</si>
  <si>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</si>
  <si>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</si>
  <si>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</si>
  <si>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</si>
  <si>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</si>
  <si>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</si>
  <si>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</si>
  <si>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</si>
  <si>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</si>
  <si>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</si>
  <si>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</si>
  <si>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</si>
  <si>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</si>
  <si>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</si>
  <si>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</si>
  <si>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</si>
  <si>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</si>
  <si>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</si>
  <si>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</si>
  <si>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</si>
  <si>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</si>
  <si>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</si>
  <si>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</si>
  <si>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</si>
  <si>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</si>
  <si>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</si>
  <si>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</si>
  <si>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</si>
  <si>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</si>
  <si>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</si>
  <si>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</si>
  <si>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</si>
  <si>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</si>
  <si>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</si>
  <si>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</si>
  <si>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</si>
  <si>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</si>
  <si>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</si>
  <si>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</si>
  <si>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</si>
  <si>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</si>
  <si>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</si>
  <si>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</si>
  <si>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</si>
  <si>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</si>
  <si>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</si>
  <si>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</si>
  <si>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</si>
  <si>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</si>
  <si>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</si>
  <si>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</si>
  <si>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</si>
  <si>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</si>
  <si>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</si>
  <si>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</si>
  <si>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</si>
  <si>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</si>
  <si>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</si>
  <si>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</si>
  <si>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</si>
  <si>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</si>
  <si>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</si>
  <si>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</si>
  <si>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</si>
  <si>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</si>
  <si>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</si>
  <si>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</si>
  <si>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</si>
  <si>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</si>
  <si>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</si>
  <si>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</si>
  <si>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</si>
  <si>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</si>
  <si>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</si>
  <si>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</si>
  <si>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</si>
  <si>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</si>
  <si>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</si>
  <si>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</si>
  <si>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</si>
  <si>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</si>
  <si>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</si>
  <si>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</si>
  <si>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</si>
  <si>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</si>
  <si>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</si>
  <si>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</si>
  <si>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</si>
  <si>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</si>
  <si>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</si>
  <si>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</si>
  <si>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</si>
  <si>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</si>
  <si>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</si>
  <si>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</si>
  <si>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</si>
  <si>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</si>
  <si>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</si>
  <si>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</si>
  <si>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</si>
  <si>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</si>
  <si>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</si>
  <si>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</si>
  <si>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</si>
  <si>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</si>
  <si>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</si>
  <si>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</si>
  <si>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</si>
  <si>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</si>
  <si>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</si>
  <si>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</si>
  <si>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</si>
  <si>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</si>
  <si>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</si>
  <si>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</si>
  <si>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</si>
  <si>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</si>
  <si>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</si>
  <si>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</si>
  <si>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</si>
  <si>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</si>
  <si>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</si>
  <si>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</si>
  <si>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</si>
  <si>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</si>
  <si>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</si>
  <si>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</si>
  <si>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</si>
  <si>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</si>
  <si>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</si>
  <si>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</si>
  <si>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</si>
  <si>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</si>
  <si>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</si>
  <si>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</si>
  <si>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</si>
  <si>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</si>
  <si>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</si>
  <si>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</si>
  <si>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</si>
  <si>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</si>
  <si>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</si>
  <si>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</si>
  <si>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</si>
  <si>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</si>
  <si>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</si>
  <si>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</si>
  <si>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</si>
  <si>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</si>
  <si>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</si>
  <si>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</si>
  <si>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</si>
  <si>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</si>
  <si>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</si>
  <si>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</si>
  <si>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</si>
  <si>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</si>
  <si>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</si>
  <si>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</si>
  <si>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</si>
  <si>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</si>
  <si>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</si>
  <si>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</si>
  <si>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</si>
  <si>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</si>
  <si>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</si>
  <si>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</si>
  <si>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</si>
  <si>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</si>
  <si>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</si>
  <si>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</si>
  <si>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</si>
  <si>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</si>
  <si>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</si>
  <si>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</si>
  <si>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</si>
  <si>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</si>
  <si>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</si>
  <si>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</si>
  <si>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</si>
  <si>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</si>
  <si>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</si>
  <si>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</si>
  <si>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</si>
  <si>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</si>
  <si>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</si>
  <si>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</si>
  <si>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</si>
  <si>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</si>
  <si>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</si>
  <si>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</si>
  <si>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</si>
  <si>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</si>
  <si>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</si>
  <si>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</si>
  <si>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</si>
  <si>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</si>
  <si>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</si>
  <si>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</si>
  <si>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</si>
  <si>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</si>
  <si>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</si>
  <si>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</si>
  <si>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</si>
  <si>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</si>
  <si>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</si>
  <si>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</si>
  <si>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</si>
  <si>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</si>
  <si>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</si>
  <si>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</si>
  <si>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</si>
  <si>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</si>
  <si>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</si>
  <si>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</si>
  <si>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</si>
  <si>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</si>
  <si>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</si>
  <si>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</si>
  <si>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</si>
  <si>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</si>
  <si>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</si>
  <si>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</si>
  <si>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</si>
  <si>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</si>
  <si>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</si>
  <si>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</si>
  <si>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</si>
  <si>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</si>
  <si>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</si>
  <si>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</si>
  <si>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</si>
  <si>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</si>
  <si>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</si>
  <si>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</si>
  <si>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</si>
  <si>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</si>
  <si>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</si>
  <si>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</si>
  <si>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</si>
  <si>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</si>
  <si>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</si>
  <si>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</si>
  <si>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</si>
  <si>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</si>
  <si>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</si>
  <si>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</si>
  <si>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</si>
  <si>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</si>
  <si>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</si>
  <si>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</si>
  <si>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</si>
  <si>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</si>
  <si>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</si>
  <si>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</si>
  <si>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</si>
  <si>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</si>
  <si>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</si>
  <si>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</si>
  <si>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</si>
  <si>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</si>
  <si>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</si>
  <si>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</si>
  <si>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</si>
  <si>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</si>
  <si>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</si>
  <si>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</si>
  <si>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</si>
  <si>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</si>
  <si>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</si>
  <si>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</si>
  <si>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</si>
  <si>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</si>
  <si>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</si>
  <si>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</si>
  <si>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</si>
  <si>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</si>
  <si>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</si>
  <si>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</si>
  <si>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</si>
  <si>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</si>
  <si>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</si>
  <si>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</si>
  <si>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</si>
  <si>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</si>
  <si>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</si>
  <si>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</si>
  <si>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</si>
  <si>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</si>
  <si>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</si>
  <si>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</si>
  <si>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</si>
  <si>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</si>
  <si>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</si>
  <si>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</si>
  <si>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</si>
  <si>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</si>
  <si>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</si>
  <si>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</si>
  <si>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</si>
  <si>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</si>
  <si>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</si>
  <si>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</si>
  <si>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</si>
  <si>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</si>
  <si>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</si>
  <si>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</si>
  <si>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</si>
  <si>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</si>
  <si>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</si>
  <si>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</si>
  <si>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</si>
  <si>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</si>
  <si>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</si>
  <si>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</si>
  <si>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</si>
  <si>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</si>
  <si>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</si>
  <si>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</si>
  <si>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</si>
  <si>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</si>
  <si>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</si>
  <si>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</si>
  <si>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</si>
  <si>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</si>
  <si>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</si>
  <si>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</si>
  <si>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</si>
  <si>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</si>
  <si>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</si>
  <si>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</si>
  <si>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</si>
  <si>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</si>
  <si>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</si>
  <si>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</si>
  <si>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</si>
  <si>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</si>
  <si>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</si>
  <si>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</si>
  <si>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</si>
  <si>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</si>
  <si>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</si>
  <si>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</si>
  <si>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</si>
  <si>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</si>
  <si>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</si>
  <si>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</si>
  <si>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</si>
  <si>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</si>
  <si>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</si>
  <si>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</si>
  <si>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</si>
  <si>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</si>
  <si>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</si>
  <si>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</si>
  <si>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</si>
  <si>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</si>
  <si>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</si>
  <si>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</si>
  <si>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</si>
  <si>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</si>
  <si>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</si>
  <si>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</si>
  <si>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</si>
  <si>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</si>
  <si>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</si>
  <si>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</si>
  <si>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</si>
  <si>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</si>
  <si>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</si>
  <si>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</si>
  <si>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</si>
  <si>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</si>
  <si>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</si>
  <si>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</si>
  <si>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</si>
  <si>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</si>
  <si>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</si>
  <si>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</si>
  <si>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</si>
  <si>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</si>
  <si>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</si>
  <si>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</si>
  <si>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</si>
  <si>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</si>
  <si>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</si>
  <si>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</si>
  <si>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</si>
  <si>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</si>
  <si>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</si>
  <si>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</si>
  <si>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</si>
  <si>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</si>
  <si>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</si>
  <si>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</si>
  <si>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</si>
  <si>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</si>
  <si>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</si>
  <si>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</si>
  <si>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</si>
  <si>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</si>
  <si>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</si>
  <si>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</si>
  <si>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</si>
  <si>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</si>
  <si>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</si>
  <si>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</si>
  <si>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</si>
  <si>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</si>
  <si>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</si>
  <si>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</si>
  <si>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</si>
  <si>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</si>
  <si>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</si>
  <si>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</si>
  <si>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</si>
  <si>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</si>
  <si>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</si>
  <si>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</si>
  <si>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</si>
  <si>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</si>
  <si>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</si>
  <si>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</si>
  <si>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</si>
  <si>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</si>
  <si>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</si>
  <si>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</si>
  <si>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</si>
  <si>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</si>
  <si>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</si>
  <si>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</si>
  <si>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</si>
  <si>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</si>
  <si>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</si>
  <si>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</si>
  <si>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</si>
  <si>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</si>
  <si>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</si>
  <si>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</si>
  <si>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</si>
  <si>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</si>
  <si>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</si>
  <si>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</si>
  <si>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</si>
  <si>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</si>
  <si>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</si>
  <si>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</si>
  <si>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</si>
  <si>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</si>
  <si>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</si>
  <si>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</si>
  <si>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</si>
  <si>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</si>
  <si>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</si>
  <si>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</si>
  <si>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</si>
  <si>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</si>
  <si>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</si>
  <si>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</si>
  <si>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</si>
  <si>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</si>
  <si>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</si>
  <si>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</si>
  <si>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</si>
  <si>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</si>
  <si>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</si>
  <si>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</si>
  <si>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</si>
  <si>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</si>
  <si>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</si>
  <si>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</si>
  <si>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</si>
  <si>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</si>
  <si>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</si>
  <si>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</si>
  <si>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</si>
  <si>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</si>
  <si>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</si>
  <si>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</si>
  <si>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</si>
  <si>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</si>
  <si>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</si>
  <si>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</si>
  <si>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</si>
  <si>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</si>
  <si>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</si>
  <si>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</si>
  <si>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</si>
  <si>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</si>
  <si>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</si>
  <si>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</si>
  <si>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</si>
  <si>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</si>
  <si>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</si>
  <si>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</si>
  <si>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</si>
  <si>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</si>
  <si>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</si>
  <si>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</si>
  <si>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</si>
  <si>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</si>
  <si>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</si>
  <si>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</si>
  <si>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</si>
  <si>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</si>
  <si>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</si>
  <si>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</si>
  <si>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</si>
  <si>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</si>
  <si>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</si>
  <si>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</si>
  <si>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</si>
  <si>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</si>
  <si>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</si>
  <si>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</si>
  <si>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</si>
  <si>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</si>
  <si>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</si>
  <si>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</si>
  <si>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</si>
  <si>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</si>
  <si>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</si>
  <si>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</si>
  <si>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</si>
  <si>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</si>
  <si>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</si>
  <si>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</si>
  <si>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</si>
  <si>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</si>
  <si>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</si>
  <si>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</si>
  <si>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</si>
  <si>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</si>
  <si>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</si>
  <si>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</si>
  <si>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</si>
  <si>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</si>
  <si>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</si>
  <si>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</si>
  <si>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</si>
  <si>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</si>
  <si>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</si>
  <si>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</si>
  <si>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</si>
  <si>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</si>
  <si>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</si>
  <si>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</si>
  <si>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</si>
  <si>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</si>
  <si>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</si>
  <si>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</si>
  <si>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</si>
  <si>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</si>
  <si>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</si>
  <si>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</si>
  <si>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</si>
  <si>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</si>
  <si>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</si>
  <si>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</si>
  <si>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</si>
  <si>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</si>
  <si>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</si>
  <si>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</si>
  <si>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</si>
  <si>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</si>
  <si>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</si>
  <si>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</si>
  <si>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</si>
  <si>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</si>
  <si>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</si>
  <si>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</si>
  <si>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</si>
  <si>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</si>
  <si>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</si>
  <si>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</si>
  <si>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</si>
  <si>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</si>
  <si>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</si>
  <si>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</si>
  <si>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</si>
  <si>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</si>
  <si>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</si>
  <si>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</si>
  <si>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</si>
  <si>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</si>
  <si>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</si>
  <si>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</si>
  <si>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</si>
  <si>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</si>
  <si>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</si>
  <si>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</si>
  <si>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</si>
  <si>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</si>
  <si>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</si>
  <si>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</si>
  <si>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</si>
  <si>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</si>
  <si>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</si>
  <si>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</si>
  <si>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</si>
  <si>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</si>
  <si>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</si>
  <si>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</si>
  <si>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</si>
  <si>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</si>
  <si>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</si>
  <si>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</si>
  <si>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</si>
  <si>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</si>
  <si>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</si>
  <si>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</si>
  <si>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</si>
  <si>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</si>
  <si>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</si>
  <si>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</si>
  <si>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</si>
  <si>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</si>
  <si>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</si>
  <si>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</si>
  <si>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</si>
  <si>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</si>
  <si>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</si>
  <si>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</si>
  <si>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</si>
  <si>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</si>
  <si>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</si>
  <si>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</si>
  <si>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</si>
  <si>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</si>
  <si>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</si>
  <si>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</si>
  <si>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</si>
  <si>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</si>
  <si>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</si>
  <si>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</si>
  <si>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</si>
  <si>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</si>
  <si>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</si>
  <si>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</si>
  <si>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</si>
  <si>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</si>
  <si>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</si>
  <si>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</si>
  <si>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</si>
  <si>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</si>
  <si>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</si>
  <si>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</si>
  <si>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</si>
  <si>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</si>
  <si>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</si>
  <si>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</si>
  <si>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</si>
  <si>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</si>
  <si>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</si>
  <si>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</si>
  <si>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</si>
  <si>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</si>
  <si>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</si>
  <si>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</si>
  <si>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</si>
  <si>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</si>
  <si>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</si>
  <si>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</si>
  <si>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</si>
  <si>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</si>
  <si>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</si>
  <si>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</si>
  <si>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</si>
  <si>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</si>
  <si>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</si>
  <si>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</si>
  <si>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</si>
  <si>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</si>
  <si>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</si>
  <si>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</si>
  <si>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</si>
  <si>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</si>
  <si>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</si>
  <si>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</si>
  <si>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</si>
  <si>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</si>
  <si>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</si>
  <si>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</si>
  <si>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</si>
  <si>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</si>
  <si>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</si>
  <si>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</si>
  <si>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</si>
  <si>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</si>
  <si>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</si>
  <si>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</si>
  <si>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</si>
  <si>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</si>
  <si>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</si>
  <si>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</si>
  <si>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</si>
  <si>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</si>
  <si>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</si>
  <si>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</si>
  <si>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</si>
  <si>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</si>
  <si>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</si>
  <si>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</si>
  <si>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</si>
  <si>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</si>
  <si>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</si>
  <si>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</si>
  <si>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</si>
  <si>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</si>
  <si>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</si>
  <si>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</si>
  <si>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</si>
  <si>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</si>
  <si>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</si>
  <si>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</si>
  <si>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</si>
  <si>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</si>
  <si>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</si>
  <si>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</si>
  <si>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</si>
  <si>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</si>
  <si>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</si>
  <si>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</si>
  <si>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</si>
  <si>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</si>
  <si>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</si>
  <si>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</si>
  <si>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</si>
  <si>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</si>
  <si>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</si>
  <si>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</si>
  <si>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</si>
  <si>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</si>
  <si>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</si>
  <si>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</si>
  <si>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</si>
  <si>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</si>
  <si>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</si>
  <si>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</si>
  <si>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</si>
  <si>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</si>
  <si>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</si>
  <si>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</si>
  <si>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</si>
  <si>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</si>
  <si>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</si>
  <si>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</si>
  <si>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</si>
  <si>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</si>
  <si>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</si>
  <si>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</si>
  <si>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</si>
  <si>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</si>
  <si>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</si>
  <si>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</si>
  <si>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</si>
  <si>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</si>
  <si>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</si>
  <si>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</si>
  <si>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</si>
  <si>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</si>
  <si>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</si>
  <si>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</si>
  <si>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</si>
  <si>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</si>
  <si>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</si>
  <si>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</si>
  <si>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</si>
  <si>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</si>
  <si>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</si>
  <si>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</si>
  <si>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</si>
  <si>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</si>
  <si>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</si>
  <si>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</si>
  <si>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</si>
  <si>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</si>
  <si>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</si>
  <si>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</si>
  <si>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</si>
  <si>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</si>
  <si>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</si>
  <si>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</si>
  <si>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</si>
  <si>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</si>
  <si>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</si>
  <si>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</si>
  <si>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</si>
  <si>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</si>
  <si>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</si>
  <si>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</si>
  <si>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</si>
  <si>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</si>
  <si>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</si>
  <si>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</si>
  <si>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</si>
  <si>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</si>
  <si>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</si>
  <si>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</si>
  <si>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</si>
  <si>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</si>
  <si>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</si>
  <si>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</si>
  <si>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</si>
  <si>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</si>
  <si>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</si>
  <si>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</si>
  <si>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</si>
  <si>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</si>
  <si>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</si>
  <si>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</si>
  <si>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</si>
  <si>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</si>
  <si>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</si>
  <si>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</si>
  <si>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</si>
  <si>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</si>
  <si>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</si>
  <si>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</si>
  <si>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</si>
  <si>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</si>
  <si>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</si>
  <si>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</si>
  <si>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</si>
  <si>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</si>
  <si>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</si>
  <si>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</si>
  <si>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</si>
  <si>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</si>
  <si>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</si>
  <si>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</si>
  <si>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</si>
  <si>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</si>
  <si>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</si>
  <si>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</si>
  <si>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</si>
  <si>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</si>
  <si>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</si>
  <si>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</si>
  <si>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</si>
  <si>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</si>
  <si>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</si>
  <si>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</si>
  <si>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</si>
  <si>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</si>
  <si>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</si>
  <si>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</si>
  <si>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</si>
  <si>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</si>
  <si>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</si>
  <si>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</si>
  <si>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</si>
  <si>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</si>
  <si>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</si>
  <si>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</si>
  <si>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</si>
  <si>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</si>
  <si>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</si>
  <si>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</si>
  <si>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</si>
  <si>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</si>
  <si>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</si>
  <si>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</si>
  <si>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</si>
  <si>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</si>
  <si>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</si>
  <si>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</si>
  <si>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</si>
  <si>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</si>
  <si>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</si>
  <si>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</si>
  <si>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</si>
  <si>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</si>
  <si>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</si>
  <si>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</si>
  <si>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</si>
  <si>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</si>
  <si>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</si>
  <si>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</si>
  <si>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</si>
  <si>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</si>
  <si>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</si>
  <si>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</si>
  <si>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</si>
  <si>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</si>
  <si>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</si>
  <si>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</si>
  <si>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</si>
  <si>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</si>
  <si>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</si>
  <si>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</si>
  <si>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</si>
  <si>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</si>
  <si>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</si>
  <si>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</si>
  <si>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</si>
  <si>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</si>
  <si>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</si>
  <si>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</si>
  <si>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</si>
  <si>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</si>
  <si>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</si>
  <si>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</si>
  <si>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</si>
  <si>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</si>
  <si>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</si>
  <si>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</si>
  <si>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</si>
  <si>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</si>
  <si>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</si>
  <si>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</si>
  <si>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</si>
  <si>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</si>
  <si>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</si>
  <si>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</si>
  <si>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</si>
  <si>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</si>
  <si>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</si>
  <si>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</si>
  <si>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</si>
  <si>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</si>
  <si>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</si>
  <si>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</si>
  <si>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</si>
  <si>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</si>
  <si>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</si>
  <si>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</si>
  <si>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</si>
  <si>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</si>
  <si>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</si>
  <si>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</si>
  <si>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</si>
  <si>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</si>
  <si>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</si>
  <si>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</si>
  <si>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</si>
  <si>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</si>
  <si>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</si>
  <si>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</si>
  <si>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</si>
  <si>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</si>
  <si>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</si>
  <si>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</si>
  <si>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</si>
  <si>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</si>
  <si>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</si>
  <si>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</si>
  <si>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</si>
  <si>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</si>
  <si>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</si>
  <si>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</si>
  <si>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</si>
  <si>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</si>
  <si>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</si>
  <si>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</si>
  <si>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</si>
  <si>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</si>
  <si>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</si>
  <si>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</si>
  <si>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</si>
  <si>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</si>
  <si>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</si>
  <si>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</si>
  <si>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</si>
  <si>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</si>
  <si>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</si>
  <si>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</si>
  <si>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</si>
  <si>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</si>
  <si>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</si>
  <si>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</si>
  <si>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</si>
  <si>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</si>
  <si>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</si>
  <si>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</si>
  <si>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</si>
  <si>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</si>
  <si>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</si>
  <si>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</si>
  <si>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</si>
  <si>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</si>
  <si>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</si>
  <si>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</si>
  <si>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</si>
  <si>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</si>
  <si>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</si>
  <si>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</si>
  <si>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</si>
  <si>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</si>
  <si>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</si>
  <si>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</si>
  <si>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</si>
  <si>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</si>
  <si>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</si>
  <si>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</si>
  <si>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</si>
  <si>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</si>
  <si>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</si>
  <si>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</si>
  <si>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</si>
  <si>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</si>
  <si>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</si>
  <si>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</si>
  <si>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</si>
  <si>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</si>
  <si>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</si>
  <si>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</si>
  <si>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</si>
  <si>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</si>
  <si>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</si>
  <si>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</si>
  <si>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</si>
  <si>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</si>
  <si>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</si>
  <si>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</si>
  <si>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</si>
  <si>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</si>
  <si>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</si>
  <si>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</si>
  <si>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</si>
  <si>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</si>
  <si>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</si>
  <si>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</si>
  <si>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</si>
  <si>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</si>
  <si>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</si>
  <si>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</si>
  <si>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</si>
  <si>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</si>
  <si>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</si>
  <si>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</si>
  <si>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</si>
  <si>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</si>
  <si>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</si>
  <si>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</si>
  <si>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</si>
  <si>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</si>
  <si>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</si>
  <si>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</si>
  <si>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</si>
  <si>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</si>
  <si>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</si>
  <si>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</si>
  <si>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</si>
  <si>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</si>
  <si>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</si>
  <si>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</si>
  <si>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</si>
  <si>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</si>
  <si>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</si>
  <si>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</si>
  <si>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</si>
  <si>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</si>
  <si>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</si>
  <si>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</si>
  <si>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</si>
  <si>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</si>
  <si>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</si>
  <si>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</si>
  <si>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</si>
  <si>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</si>
  <si>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</si>
  <si>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</si>
  <si>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</si>
  <si>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</si>
  <si>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</si>
  <si>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</si>
  <si>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</si>
  <si>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</si>
  <si>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</si>
  <si>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</si>
  <si>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</si>
  <si>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</si>
  <si>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</si>
  <si>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</si>
  <si>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</si>
  <si>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</si>
  <si>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</si>
  <si>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</si>
  <si>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</si>
  <si>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</si>
  <si>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</si>
  <si>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</si>
  <si>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</si>
  <si>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</si>
  <si>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</si>
  <si>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</si>
  <si>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</si>
  <si>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</si>
  <si>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</si>
  <si>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</si>
  <si>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</si>
  <si>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</si>
  <si>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</si>
  <si>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</si>
  <si>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</si>
  <si>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</si>
  <si>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</si>
  <si>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</si>
  <si>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</si>
  <si>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</si>
  <si>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</si>
  <si>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</si>
  <si>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</si>
  <si>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</si>
  <si>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</si>
  <si>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</si>
  <si>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</si>
  <si>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</si>
  <si>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</si>
  <si>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</si>
  <si>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</si>
  <si>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</si>
  <si>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</si>
  <si>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</si>
  <si>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</si>
  <si>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</si>
  <si>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</si>
  <si>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</si>
  <si>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</si>
  <si>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</si>
  <si>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</si>
  <si>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</si>
  <si>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</si>
  <si>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</si>
  <si>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</si>
  <si>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</si>
  <si>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</si>
  <si>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</si>
  <si>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</si>
  <si>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</si>
  <si>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</si>
  <si>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</si>
  <si>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</si>
  <si>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</si>
  <si>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</si>
  <si>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</si>
  <si>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</si>
  <si>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</si>
  <si>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</si>
  <si>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</si>
  <si>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</si>
  <si>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</si>
  <si>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</si>
  <si>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</si>
  <si>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</si>
  <si>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</si>
  <si>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</si>
  <si>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</si>
  <si>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</si>
  <si>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</si>
  <si>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</si>
  <si>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</si>
  <si>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</si>
  <si>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</si>
  <si>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</si>
  <si>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</si>
  <si>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</si>
  <si>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</si>
  <si>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</si>
  <si>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</si>
  <si>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</si>
  <si>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</si>
  <si>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</si>
  <si>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</si>
  <si>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</si>
  <si>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</si>
  <si>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</si>
  <si>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</si>
  <si>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</si>
  <si>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</si>
  <si>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</si>
  <si>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</si>
  <si>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</si>
  <si>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</si>
  <si>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</si>
  <si>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</si>
  <si>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</si>
  <si>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</si>
  <si>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</si>
  <si>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</si>
  <si>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</si>
  <si>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</si>
  <si>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</si>
  <si>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</si>
  <si>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</si>
  <si>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</si>
  <si>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</si>
  <si>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</si>
  <si>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</si>
  <si>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</si>
  <si>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</si>
  <si>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</si>
  <si>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</si>
  <si>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</si>
  <si>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</si>
  <si>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</si>
  <si>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</si>
  <si>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</si>
  <si>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</si>
  <si>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</si>
  <si>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</si>
  <si>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</si>
  <si>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</si>
  <si>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</si>
  <si>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</si>
  <si>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</si>
  <si>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</si>
  <si>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</si>
  <si>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</si>
  <si>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</si>
  <si>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</si>
  <si>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</si>
  <si>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</si>
  <si>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</si>
  <si>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</si>
  <si>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</si>
  <si>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</si>
  <si>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</si>
  <si>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</si>
  <si>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</si>
  <si>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</si>
  <si>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</si>
  <si>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</si>
  <si>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</si>
  <si>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</si>
  <si>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</si>
  <si>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</si>
  <si>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</si>
  <si>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</si>
  <si>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</si>
  <si>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</si>
  <si>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</si>
  <si>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</si>
  <si>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</si>
  <si>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</si>
  <si>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</si>
  <si>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</si>
  <si>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</si>
  <si>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</si>
  <si>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</si>
  <si>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</si>
  <si>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</si>
  <si>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</si>
  <si>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</si>
  <si>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</si>
  <si>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</si>
  <si>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</si>
  <si>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</si>
  <si>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</si>
  <si>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</si>
  <si>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</si>
  <si>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</si>
  <si>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</si>
  <si>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</si>
  <si>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</si>
  <si>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</si>
  <si>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</si>
  <si>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</si>
  <si>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</si>
  <si>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</si>
  <si>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</si>
  <si>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</si>
  <si>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</si>
  <si>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</si>
  <si>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</si>
  <si>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</si>
  <si>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</si>
  <si>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</si>
  <si>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</si>
  <si>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</si>
  <si>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</si>
  <si>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</si>
  <si>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</si>
  <si>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</si>
  <si>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</si>
  <si>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</si>
  <si>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</si>
  <si>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</si>
  <si>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</si>
  <si>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</si>
  <si>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</si>
  <si>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</si>
  <si>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</si>
  <si>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</si>
  <si>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</si>
  <si>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</si>
  <si>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</si>
  <si>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</si>
  <si>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</si>
  <si>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</si>
  <si>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</si>
  <si>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</si>
  <si>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</si>
  <si>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</si>
  <si>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</si>
  <si>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</si>
  <si>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</si>
  <si>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</si>
  <si>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</si>
  <si>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</si>
  <si>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</si>
  <si>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</si>
  <si>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</si>
  <si>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</si>
  <si>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</si>
  <si>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</si>
  <si>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</si>
  <si>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</si>
  <si>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</si>
  <si>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</si>
  <si>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</si>
  <si>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</si>
  <si>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</si>
  <si>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</si>
  <si>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</si>
  <si>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</si>
  <si>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</si>
  <si>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</si>
  <si>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</si>
  <si>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</si>
  <si>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</si>
  <si>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</si>
  <si>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</si>
  <si>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</si>
  <si>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</si>
  <si>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</si>
  <si>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</si>
  <si>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</si>
  <si>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</si>
  <si>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</si>
  <si>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</si>
  <si>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</si>
  <si>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</si>
  <si>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</si>
  <si>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</si>
  <si>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</si>
  <si>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</si>
  <si>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</si>
  <si>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</si>
  <si>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</si>
  <si>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</si>
  <si>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</si>
  <si>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</si>
  <si>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</si>
  <si>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</si>
  <si>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</si>
  <si>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</si>
  <si>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</si>
  <si>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</si>
  <si>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</si>
  <si>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</si>
  <si>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</si>
  <si>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</si>
  <si>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</si>
  <si>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</si>
  <si>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</si>
  <si>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</si>
  <si>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</si>
  <si>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</si>
  <si>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</si>
  <si>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</si>
  <si>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</si>
  <si>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</si>
  <si>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</si>
  <si>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</si>
  <si>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</si>
  <si>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</si>
  <si>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</si>
  <si>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</si>
  <si>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</si>
  <si>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</si>
  <si>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</si>
  <si>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</si>
  <si>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</si>
  <si>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</si>
  <si>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</si>
  <si>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</si>
  <si>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</si>
  <si>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</si>
  <si>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</si>
  <si>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</si>
  <si>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</si>
  <si>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</si>
  <si>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</si>
  <si>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</si>
  <si>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</si>
  <si>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</si>
  <si>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</si>
  <si>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</si>
  <si>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</si>
  <si>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</si>
  <si>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</si>
  <si>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</si>
  <si>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</si>
  <si>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</si>
  <si>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</si>
  <si>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</si>
  <si>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</si>
  <si>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</si>
  <si>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</si>
  <si>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</si>
  <si>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</si>
  <si>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</si>
  <si>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</si>
  <si>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</si>
  <si>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</si>
  <si>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</si>
  <si>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</si>
  <si>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</si>
  <si>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</si>
  <si>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</si>
  <si>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</si>
  <si>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</si>
  <si>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</si>
  <si>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</si>
  <si>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</si>
  <si>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</si>
  <si>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</si>
  <si>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</si>
  <si>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</si>
  <si>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</si>
  <si>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</si>
  <si>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</si>
  <si>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</si>
  <si>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</si>
  <si>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</si>
  <si>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</si>
  <si>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</si>
  <si>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</si>
  <si>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</si>
  <si>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</si>
  <si>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</si>
  <si>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</si>
  <si>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</si>
  <si>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</si>
  <si>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</si>
  <si>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</si>
  <si>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</si>
  <si>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</si>
  <si>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</si>
  <si>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</si>
  <si>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</si>
  <si>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</si>
  <si>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</si>
  <si>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</si>
  <si>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</si>
  <si>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</si>
  <si>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</si>
  <si>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</si>
  <si>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</si>
  <si>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</si>
  <si>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</si>
  <si>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</si>
  <si>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</si>
  <si>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</si>
  <si>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</si>
  <si>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</si>
  <si>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</si>
  <si>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</si>
  <si>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</si>
  <si>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</si>
  <si>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</si>
  <si>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</si>
  <si>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</si>
  <si>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</si>
  <si>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</si>
  <si>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</si>
  <si>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</si>
  <si>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</si>
  <si>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</si>
  <si>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</si>
  <si>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</si>
  <si>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</si>
  <si>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</si>
  <si>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</si>
  <si>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</si>
  <si>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</si>
  <si>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</si>
  <si>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</si>
  <si>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</si>
  <si>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</si>
  <si>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</si>
  <si>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</si>
  <si>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</si>
  <si>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</si>
  <si>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</si>
  <si>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</si>
  <si>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</si>
  <si>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</si>
  <si>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</si>
  <si>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</si>
  <si>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</si>
  <si>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</si>
  <si>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</si>
  <si>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</si>
  <si>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</si>
  <si>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</si>
  <si>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</si>
  <si>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</si>
  <si>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</si>
  <si>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</si>
  <si>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</si>
  <si>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</si>
  <si>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</si>
  <si>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</si>
  <si>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</si>
  <si>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</si>
  <si>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</si>
  <si>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</si>
  <si>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</si>
  <si>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</si>
  <si>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</si>
  <si>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</si>
  <si>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</si>
  <si>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</si>
  <si>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</si>
  <si>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</si>
  <si>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</si>
  <si>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</si>
  <si>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</si>
  <si>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</si>
  <si>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</si>
  <si>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</si>
  <si>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</si>
  <si>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</si>
  <si>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</si>
  <si>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</si>
  <si>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</si>
  <si>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</si>
  <si>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</si>
  <si>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</si>
  <si>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</si>
  <si>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</si>
  <si>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</si>
  <si>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</si>
  <si>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</si>
  <si>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</si>
  <si>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</si>
  <si>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</si>
  <si>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</si>
  <si>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</si>
  <si>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</si>
  <si>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</si>
  <si>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</si>
  <si>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</si>
  <si>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</si>
  <si>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</si>
  <si>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</si>
  <si>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</si>
  <si>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</si>
  <si>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</si>
  <si>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</si>
  <si>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</si>
  <si>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</si>
  <si>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</si>
  <si>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</si>
  <si>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</si>
  <si>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</si>
  <si>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</si>
  <si>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</si>
  <si>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</si>
  <si>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</si>
  <si>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</si>
  <si>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</si>
  <si>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</si>
  <si>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</si>
  <si>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</si>
  <si>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</si>
  <si>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</si>
  <si>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</si>
  <si>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</si>
  <si>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</si>
  <si>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</si>
  <si>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</si>
  <si>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</si>
  <si>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</si>
  <si>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</si>
  <si>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</si>
  <si>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</si>
  <si>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</si>
  <si>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</si>
  <si>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</si>
  <si>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</si>
  <si>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</si>
  <si>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</si>
  <si>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</si>
  <si>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</si>
  <si>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</si>
  <si>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</si>
  <si>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</si>
  <si>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</si>
  <si>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</si>
  <si>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</si>
  <si>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</si>
  <si>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</si>
  <si>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</si>
  <si>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</si>
  <si>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</si>
  <si>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</si>
  <si>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</si>
  <si>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</si>
  <si>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</si>
  <si>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</si>
  <si>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</si>
  <si>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</si>
  <si>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</si>
  <si>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</si>
  <si>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</si>
  <si>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</si>
  <si>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</si>
  <si>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</si>
  <si>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</si>
  <si>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</si>
  <si>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</si>
  <si>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</si>
  <si>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</si>
  <si>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</si>
  <si>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</si>
  <si>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</si>
  <si>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</si>
  <si>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</si>
  <si>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</si>
  <si>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</si>
  <si>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</si>
  <si>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</si>
  <si>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</si>
  <si>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</si>
  <si>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</si>
  <si>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</si>
  <si>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</si>
  <si>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</si>
  <si>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</si>
  <si>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</si>
  <si>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</si>
  <si>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</si>
  <si>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</si>
  <si>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</si>
  <si>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</si>
  <si>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</si>
  <si>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</si>
  <si>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</si>
  <si>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</si>
  <si>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</si>
  <si>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</si>
  <si>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</si>
  <si>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</si>
  <si>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</si>
  <si>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</si>
  <si>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</si>
  <si>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</si>
  <si>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</si>
  <si>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</si>
  <si>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</si>
  <si>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</si>
  <si>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</si>
  <si>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</si>
  <si>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</si>
  <si>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</si>
  <si>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</si>
  <si>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</si>
  <si>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</si>
  <si>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</si>
  <si>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</si>
  <si>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</si>
  <si>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</si>
  <si>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</si>
  <si>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</si>
  <si>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</si>
  <si>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</si>
  <si>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</si>
  <si>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</si>
  <si>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</si>
  <si>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</si>
  <si>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</si>
  <si>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</si>
  <si>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</si>
  <si>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</si>
  <si>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</si>
  <si>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</si>
  <si>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</si>
  <si>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</si>
  <si>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</si>
  <si>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</si>
  <si>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</si>
  <si>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</si>
  <si>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</si>
  <si>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</si>
  <si>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</si>
  <si>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</si>
  <si>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</si>
  <si>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</si>
  <si>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</si>
  <si>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</si>
  <si>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</si>
  <si>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</si>
  <si>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</si>
  <si>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</si>
  <si>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</si>
  <si>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</si>
  <si>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</si>
  <si>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</si>
  <si>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</si>
  <si>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</si>
  <si>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</si>
  <si>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</si>
  <si>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</si>
  <si>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</si>
  <si>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</si>
  <si>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</si>
  <si>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</si>
  <si>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</si>
  <si>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</si>
  <si>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</si>
  <si>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</si>
  <si>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</si>
  <si>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</si>
  <si>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</si>
  <si>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</si>
  <si>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</si>
  <si>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</si>
  <si>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</si>
  <si>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</si>
  <si>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</si>
  <si>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</si>
  <si>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</si>
  <si>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</si>
  <si>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</si>
  <si>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</si>
  <si>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</si>
  <si>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</si>
  <si>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</si>
  <si>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</si>
  <si>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</si>
  <si>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</si>
  <si>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</si>
  <si>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</si>
  <si>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</si>
  <si>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</si>
  <si>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</si>
  <si>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</si>
  <si>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</si>
  <si>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</si>
  <si>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</si>
  <si>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</si>
  <si>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</si>
  <si>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</si>
  <si>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</si>
  <si>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</si>
  <si>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</si>
  <si>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</si>
  <si>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</si>
  <si>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</si>
  <si>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</si>
  <si>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</si>
  <si>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</si>
  <si>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</si>
  <si>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</si>
  <si>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</si>
  <si>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</si>
  <si>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</si>
  <si>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</si>
  <si>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</si>
  <si>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</si>
  <si>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</si>
  <si>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</si>
  <si>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</si>
  <si>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</si>
  <si>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</si>
  <si>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</si>
  <si>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</si>
  <si>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</si>
  <si>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</si>
  <si>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</si>
  <si>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</si>
  <si>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</si>
  <si>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</si>
  <si>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</si>
  <si>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</si>
  <si>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</si>
  <si>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</si>
  <si>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</si>
  <si>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</si>
  <si>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</si>
  <si>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</si>
  <si>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</si>
  <si>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</si>
  <si>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</si>
  <si>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</si>
  <si>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</si>
  <si>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</si>
  <si>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</si>
  <si>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</si>
  <si>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</si>
  <si>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</si>
  <si>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</si>
  <si>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</si>
  <si>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</si>
  <si>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</si>
  <si>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</si>
  <si>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</si>
  <si>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</si>
  <si>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</si>
  <si>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</si>
  <si>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</si>
  <si>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</si>
  <si>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</si>
  <si>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</si>
  <si>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</si>
  <si>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</si>
  <si>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</si>
  <si>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</si>
  <si>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</si>
  <si>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</si>
  <si>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</si>
  <si>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</si>
  <si>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</si>
  <si>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</si>
  <si>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</si>
  <si>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</si>
  <si>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</si>
  <si>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</si>
  <si>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</si>
  <si>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</si>
  <si>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</si>
  <si>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</si>
  <si>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</si>
  <si>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</si>
  <si>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</si>
  <si>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</si>
  <si>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</si>
  <si>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</si>
  <si>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</si>
  <si>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</si>
  <si>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</si>
  <si>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</si>
  <si>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</si>
  <si>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</si>
  <si>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</si>
  <si>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</si>
  <si>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</si>
  <si>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</si>
  <si>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</si>
  <si>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</si>
  <si>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</si>
  <si>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</si>
  <si>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</si>
  <si>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</si>
  <si>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</si>
  <si>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</si>
  <si>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</si>
  <si>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</si>
  <si>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</si>
  <si>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</si>
  <si>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</si>
  <si>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</si>
  <si>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</si>
  <si>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</si>
  <si>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</si>
  <si>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</si>
  <si>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</si>
  <si>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</si>
  <si>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</si>
  <si>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</si>
  <si>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</si>
  <si>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</si>
  <si>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</si>
  <si>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</si>
  <si>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</si>
  <si>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</si>
  <si>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</si>
  <si>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</si>
  <si>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</si>
  <si>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</si>
  <si>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</si>
  <si>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</si>
  <si>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</si>
  <si>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</si>
  <si>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</si>
  <si>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</si>
  <si>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</si>
  <si>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</si>
  <si>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</si>
  <si>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</si>
  <si>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</si>
  <si>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</si>
  <si>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</si>
  <si>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</si>
  <si>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</si>
  <si>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</si>
  <si>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</si>
  <si>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</si>
  <si>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</si>
  <si>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</si>
  <si>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</si>
  <si>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</si>
  <si>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</si>
  <si>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</si>
  <si>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</si>
  <si>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</si>
  <si>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</si>
  <si>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</si>
  <si>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</si>
  <si>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</si>
  <si>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</si>
  <si>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</si>
  <si>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</si>
  <si>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</si>
  <si>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</si>
  <si>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</si>
  <si>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</si>
  <si>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</si>
  <si>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</si>
  <si>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</si>
  <si>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</si>
  <si>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</si>
  <si>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</si>
  <si>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</si>
  <si>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</si>
  <si>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</si>
  <si>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</si>
  <si>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</si>
  <si>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</si>
  <si>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</si>
  <si>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</si>
  <si>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</si>
  <si>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</si>
  <si>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</si>
  <si>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</si>
  <si>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</si>
  <si>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</si>
  <si>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</si>
  <si>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</si>
  <si>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</si>
  <si>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</si>
  <si>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</si>
  <si>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</si>
  <si>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</si>
  <si>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</si>
  <si>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</si>
  <si>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</si>
  <si>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</si>
  <si>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</si>
  <si>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</si>
  <si>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</si>
  <si>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</si>
  <si>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</si>
  <si>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</si>
  <si>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</si>
  <si>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</si>
  <si>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</si>
  <si>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</si>
  <si>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</si>
  <si>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</si>
  <si>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</si>
  <si>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</si>
  <si>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</si>
  <si>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</si>
  <si>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</si>
  <si>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</si>
  <si>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</si>
  <si>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</si>
  <si>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</si>
  <si>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</si>
  <si>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</si>
  <si>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</si>
  <si>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</si>
  <si>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</si>
  <si>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</si>
  <si>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</si>
  <si>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</si>
  <si>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</si>
  <si>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</si>
  <si>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</si>
  <si>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</si>
  <si>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</si>
  <si>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</si>
  <si>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</si>
  <si>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</si>
  <si>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</si>
  <si>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</si>
  <si>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</si>
  <si>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</si>
  <si>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</si>
  <si>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</si>
  <si>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</si>
  <si>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</si>
  <si>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</si>
  <si>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</si>
  <si>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</si>
  <si>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</si>
  <si>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</si>
  <si>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</si>
  <si>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</si>
  <si>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</si>
  <si>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</si>
  <si>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</si>
  <si>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</si>
  <si>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</si>
  <si>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</si>
  <si>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</si>
  <si>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</si>
  <si>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</si>
  <si>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</si>
  <si>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</si>
  <si>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</si>
  <si>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</si>
  <si>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</si>
  <si>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</si>
  <si>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</si>
  <si>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</si>
  <si>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</si>
  <si>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</si>
  <si>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</si>
  <si>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</si>
  <si>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</si>
  <si>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</si>
  <si>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</si>
  <si>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</si>
  <si>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</si>
  <si>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</si>
  <si>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</si>
  <si>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</si>
  <si>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</si>
  <si>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</si>
  <si>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</si>
  <si>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</si>
  <si>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</si>
  <si>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</si>
  <si>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</si>
  <si>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</si>
  <si>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</si>
  <si>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</si>
  <si>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</si>
  <si>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</si>
  <si>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</si>
  <si>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</si>
  <si>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</si>
  <si>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</si>
  <si>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</si>
  <si>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</si>
  <si>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</si>
  <si>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</si>
  <si>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</si>
  <si>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</si>
  <si>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</si>
  <si>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</si>
  <si>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</si>
  <si>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</si>
  <si>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</si>
  <si>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</si>
  <si>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</si>
  <si>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</si>
  <si>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</si>
  <si>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</si>
  <si>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</si>
  <si>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</si>
  <si>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</si>
  <si>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</si>
  <si>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</si>
  <si>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</si>
  <si>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</si>
  <si>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</si>
  <si>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</si>
  <si>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</si>
  <si>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</si>
  <si>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</si>
  <si>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</si>
  <si>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</si>
  <si>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</si>
  <si>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</si>
  <si>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</si>
  <si>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</si>
  <si>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</si>
  <si>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</si>
  <si>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</si>
  <si>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</si>
  <si>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</si>
  <si>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</si>
  <si>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</si>
  <si>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</si>
  <si>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</si>
  <si>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</si>
  <si>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</si>
  <si>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</si>
  <si>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</si>
  <si>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</si>
  <si>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</si>
  <si>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</si>
  <si>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</si>
  <si>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</si>
  <si>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</si>
  <si>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</si>
  <si>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</si>
  <si>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</si>
  <si>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</si>
  <si>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</si>
  <si>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</si>
  <si>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</si>
  <si>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</si>
  <si>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</si>
  <si>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</si>
  <si>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</si>
  <si>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</si>
  <si>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</si>
  <si>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</si>
  <si>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</si>
  <si>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</si>
  <si>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</si>
  <si>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</si>
  <si>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</si>
  <si>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</si>
  <si>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</si>
  <si>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</si>
  <si>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</si>
  <si>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</si>
  <si>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</si>
  <si>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</si>
  <si>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</si>
  <si>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</si>
  <si>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</si>
  <si>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</si>
  <si>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</si>
  <si>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</si>
  <si>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</si>
  <si>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</si>
  <si>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</si>
  <si>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</si>
  <si>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</si>
  <si>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</si>
  <si>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</si>
  <si>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</si>
  <si>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</si>
  <si>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</si>
  <si>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</si>
  <si>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</si>
  <si>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</si>
  <si>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</si>
  <si>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</si>
  <si>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</si>
  <si>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</si>
  <si>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</si>
  <si>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</si>
  <si>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</si>
  <si>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</si>
  <si>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</si>
  <si>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</si>
  <si>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</si>
  <si>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</si>
  <si>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</si>
  <si>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</si>
  <si>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</si>
  <si>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</si>
  <si>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</si>
  <si>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</si>
  <si>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</si>
  <si>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</si>
  <si>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</si>
  <si>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</si>
  <si>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</si>
  <si>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</si>
  <si>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</si>
  <si>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</si>
  <si>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</si>
  <si>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</si>
  <si>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</si>
  <si>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</si>
  <si>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</si>
  <si>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</si>
  <si>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</si>
  <si>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</si>
  <si>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</si>
  <si>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</si>
  <si>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</si>
  <si>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</si>
  <si>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</si>
  <si>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</si>
  <si>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</si>
  <si>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</si>
  <si>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</si>
  <si>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</si>
  <si>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</si>
  <si>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</si>
  <si>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</si>
  <si>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</si>
  <si>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</si>
  <si>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</si>
  <si>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</si>
  <si>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</si>
  <si>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</si>
  <si>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</si>
  <si>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</si>
  <si>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</si>
  <si>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</si>
  <si>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</si>
  <si>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</si>
  <si>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</si>
  <si>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</si>
  <si>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</si>
  <si>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</si>
  <si>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</si>
  <si>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</si>
  <si>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</si>
  <si>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</si>
  <si>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</si>
  <si>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</si>
  <si>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</si>
  <si>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</si>
  <si>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</si>
  <si>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</si>
  <si>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</si>
  <si>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</si>
  <si>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</si>
  <si>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</si>
  <si>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</si>
  <si>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</si>
  <si>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</si>
  <si>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</si>
  <si>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</si>
  <si>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</si>
  <si>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</si>
  <si>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</si>
  <si>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</si>
  <si>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</si>
  <si>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</si>
  <si>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</si>
  <si>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</si>
  <si>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</si>
  <si>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</si>
  <si>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</si>
  <si>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</si>
  <si>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</si>
  <si>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</si>
  <si>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</si>
  <si>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</si>
  <si>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</si>
  <si>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</si>
  <si>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</si>
  <si>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</si>
  <si>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</si>
  <si>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</si>
  <si>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</si>
  <si>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</si>
  <si>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</si>
  <si>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</si>
  <si>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</si>
  <si>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</si>
  <si>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</si>
  <si>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</si>
  <si>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</si>
  <si>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</si>
  <si>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</si>
  <si>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</si>
  <si>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</si>
  <si>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</si>
  <si>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</si>
  <si>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</si>
  <si>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</si>
  <si>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</si>
  <si>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</si>
  <si>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</si>
  <si>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</si>
  <si>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</si>
  <si>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</si>
  <si>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</si>
  <si>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</si>
  <si>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</si>
  <si>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</si>
  <si>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</si>
  <si>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</si>
  <si>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</si>
  <si>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</si>
  <si>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</si>
  <si>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</si>
  <si>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</si>
  <si>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</si>
  <si>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</si>
  <si>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</si>
  <si>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</si>
  <si>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</si>
  <si>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</si>
  <si>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</si>
  <si>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</si>
  <si>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</si>
  <si>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</si>
  <si>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</si>
  <si>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</si>
  <si>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</si>
  <si>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</si>
  <si>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</si>
  <si>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</si>
  <si>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</si>
  <si>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</si>
  <si>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</si>
  <si>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</si>
  <si>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</si>
  <si>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</si>
  <si>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</si>
  <si>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</si>
  <si>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</si>
  <si>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</si>
  <si>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</si>
  <si>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</si>
  <si>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</si>
  <si>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</si>
  <si>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</si>
  <si>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</si>
  <si>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</si>
  <si>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</si>
  <si>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</si>
  <si>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</si>
  <si>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</si>
  <si>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</si>
  <si>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</si>
  <si>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</si>
  <si>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</si>
  <si>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</si>
  <si>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</si>
  <si>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</si>
  <si>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</si>
  <si>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</si>
  <si>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</si>
  <si>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</si>
  <si>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</si>
  <si>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</si>
  <si>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</si>
  <si>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</si>
  <si>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</si>
  <si>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</si>
  <si>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</si>
  <si>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</si>
  <si>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</si>
  <si>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</si>
  <si>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</si>
  <si>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</si>
  <si>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</si>
  <si>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</si>
  <si>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</si>
  <si>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</si>
  <si>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</si>
  <si>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</si>
  <si>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</si>
  <si>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</si>
  <si>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</si>
  <si>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</si>
  <si>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</si>
  <si>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</si>
  <si>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</si>
  <si>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</si>
  <si>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</si>
  <si>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</si>
  <si>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</si>
  <si>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</si>
  <si>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</si>
  <si>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</si>
  <si>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</si>
  <si>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</si>
  <si>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</si>
  <si>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</si>
  <si>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</si>
  <si>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</si>
  <si>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</si>
  <si>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</si>
  <si>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</si>
  <si>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</si>
  <si>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</si>
  <si>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</si>
  <si>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</si>
  <si>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</si>
  <si>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</si>
  <si>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</si>
  <si>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</si>
  <si>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</si>
  <si>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</si>
  <si>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</si>
  <si>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</si>
  <si>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</si>
  <si>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</si>
  <si>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</si>
  <si>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</si>
  <si>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</si>
  <si>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</si>
  <si>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</si>
  <si>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</si>
  <si>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</si>
  <si>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</si>
  <si>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</si>
  <si>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</si>
  <si>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</si>
  <si>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</si>
  <si>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</si>
  <si>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</si>
  <si>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</si>
  <si>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</si>
  <si>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</si>
  <si>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</si>
  <si>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</si>
  <si>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</si>
  <si>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</si>
  <si>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</si>
  <si>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</si>
  <si>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</si>
  <si>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</si>
  <si>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</si>
  <si>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</si>
  <si>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</si>
  <si>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</si>
  <si>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</si>
  <si>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</si>
  <si>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</si>
  <si>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</si>
  <si>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</si>
  <si>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</si>
  <si>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</si>
  <si>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</si>
  <si>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</si>
  <si>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</si>
  <si>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</si>
  <si>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</si>
  <si>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</si>
  <si>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</si>
  <si>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</si>
  <si>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</si>
  <si>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</si>
  <si>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</si>
  <si>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</si>
  <si>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</si>
  <si>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</si>
  <si>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</si>
  <si>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</si>
  <si>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</si>
  <si>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</si>
  <si>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</si>
  <si>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</si>
  <si>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</si>
  <si>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</si>
  <si>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</si>
  <si>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</si>
  <si>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</si>
  <si>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</si>
  <si>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</si>
  <si>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</si>
  <si>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</si>
  <si>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</si>
  <si>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</si>
  <si>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</si>
  <si>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</si>
  <si>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</si>
  <si>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</si>
  <si>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</si>
  <si>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</si>
  <si>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</si>
  <si>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</si>
  <si>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</si>
  <si>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</si>
  <si>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</si>
  <si>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</si>
  <si>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</si>
  <si>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</si>
  <si>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</si>
  <si>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</si>
  <si>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</si>
  <si>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</si>
  <si>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</si>
  <si>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</si>
  <si>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</si>
  <si>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</si>
  <si>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</si>
  <si>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</si>
  <si>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</si>
  <si>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</si>
  <si>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</si>
  <si>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</si>
  <si>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</si>
  <si>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</si>
  <si>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</si>
  <si>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</si>
  <si>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</si>
  <si>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</si>
  <si>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</si>
  <si>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</si>
  <si>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</si>
  <si>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</si>
  <si>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</si>
  <si>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</si>
  <si>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</si>
  <si>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</si>
  <si>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</si>
  <si>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</si>
  <si>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</si>
  <si>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</si>
  <si>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</si>
  <si>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</si>
  <si>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</si>
  <si>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</si>
  <si>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</si>
  <si>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</si>
  <si>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</si>
  <si>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</si>
  <si>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</si>
  <si>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</si>
  <si>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</si>
  <si>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</si>
  <si>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</si>
  <si>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</si>
  <si>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</si>
  <si>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</si>
  <si>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</si>
  <si>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</si>
  <si>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</si>
  <si>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</si>
  <si>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</si>
  <si>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</si>
  <si>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</si>
  <si>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</si>
  <si>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</si>
  <si>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</si>
  <si>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</si>
  <si>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</si>
  <si>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</si>
  <si>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</si>
  <si>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</si>
  <si>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</si>
  <si>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</si>
  <si>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</si>
  <si>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</si>
  <si>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</si>
  <si>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</si>
  <si>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</si>
  <si>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</si>
  <si>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</si>
  <si>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</si>
  <si>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</si>
  <si>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</si>
  <si>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</si>
  <si>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</si>
  <si>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</si>
  <si>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</si>
  <si>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</si>
  <si>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</si>
  <si>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</si>
  <si>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</si>
  <si>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</si>
  <si>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</si>
  <si>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</si>
  <si>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</si>
  <si>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</si>
  <si>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</si>
  <si>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</si>
  <si>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</si>
  <si>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</si>
  <si>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</si>
  <si>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</si>
  <si>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</si>
  <si>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</si>
  <si>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</si>
  <si>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</si>
  <si>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</si>
  <si>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</si>
  <si>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</si>
  <si>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</si>
  <si>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</si>
  <si>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</si>
  <si>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</si>
  <si>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</si>
  <si>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</si>
  <si>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</si>
  <si>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</si>
  <si>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</si>
  <si>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</si>
  <si>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</si>
  <si>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</si>
  <si>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</si>
  <si>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</si>
  <si>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</si>
  <si>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</si>
  <si>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</si>
  <si>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</si>
  <si>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</si>
  <si>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</si>
  <si>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</si>
  <si>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</si>
  <si>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</si>
  <si>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</si>
  <si>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</si>
  <si>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</si>
  <si>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</si>
  <si>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</si>
  <si>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</si>
  <si>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</si>
  <si>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</si>
  <si>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</si>
  <si>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</si>
  <si>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</si>
  <si>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</si>
  <si>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</si>
  <si>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</si>
  <si>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</si>
  <si>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</si>
  <si>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</si>
  <si>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</si>
  <si>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</si>
  <si>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</si>
  <si>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</si>
  <si>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</si>
  <si>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</si>
  <si>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</si>
  <si>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</si>
  <si>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</si>
  <si>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</si>
  <si>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</si>
  <si>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</si>
  <si>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</si>
  <si>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</si>
  <si>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</si>
  <si>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</si>
  <si>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</si>
  <si>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</si>
  <si>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</si>
  <si>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</si>
  <si>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</si>
  <si>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</si>
  <si>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</si>
  <si>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</si>
  <si>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</si>
  <si>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</si>
  <si>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</si>
  <si>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</si>
  <si>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</si>
  <si>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</si>
  <si>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</si>
  <si>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</si>
  <si>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</si>
  <si>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</si>
  <si>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</si>
  <si>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</si>
  <si>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</si>
  <si>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</si>
  <si>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</si>
  <si>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</si>
  <si>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</si>
  <si>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</si>
  <si>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</si>
  <si>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</si>
  <si>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</si>
  <si>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</si>
  <si>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</si>
  <si>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</si>
  <si>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</si>
  <si>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</si>
  <si>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</si>
  <si>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</si>
  <si>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</si>
  <si>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</si>
  <si>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</si>
  <si>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</si>
  <si>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</si>
  <si>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</si>
  <si>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</si>
  <si>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</si>
  <si>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</si>
  <si>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</si>
  <si>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</si>
  <si>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</si>
  <si>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</si>
  <si>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</si>
  <si>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</si>
  <si>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</si>
  <si>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</si>
  <si>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</si>
  <si>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</si>
  <si>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</si>
  <si>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</si>
  <si>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</si>
  <si>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</si>
  <si>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</si>
  <si>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</si>
  <si>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</si>
  <si>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</si>
  <si>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</si>
  <si>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</si>
  <si>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</si>
  <si>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</si>
  <si>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</si>
  <si>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</si>
  <si>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</si>
  <si>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</si>
  <si>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</si>
  <si>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</si>
  <si>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</si>
  <si>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</si>
  <si>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</si>
  <si>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</si>
  <si>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</si>
  <si>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</si>
  <si>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</si>
  <si>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</si>
  <si>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</si>
  <si>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</si>
  <si>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</si>
  <si>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</si>
  <si>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</si>
  <si>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</si>
  <si>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</si>
  <si>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</si>
  <si>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</si>
  <si>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</si>
  <si>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</si>
  <si>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</si>
  <si>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</si>
  <si>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</si>
  <si>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</si>
  <si>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</si>
  <si>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</si>
  <si>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</si>
  <si>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</si>
  <si>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</si>
  <si>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</si>
  <si>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</si>
  <si>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</si>
  <si>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</si>
  <si>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</si>
  <si>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</si>
  <si>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</si>
  <si>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</si>
  <si>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</si>
  <si>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</si>
  <si>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</si>
  <si>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</si>
  <si>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</si>
  <si>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</si>
  <si>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</si>
  <si>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</si>
  <si>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</si>
  <si>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</si>
  <si>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</si>
  <si>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</si>
  <si>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</si>
  <si>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</si>
  <si>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</si>
  <si>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</si>
  <si>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</si>
  <si>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</si>
  <si>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</si>
  <si>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</si>
  <si>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</si>
  <si>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</si>
  <si>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</si>
  <si>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</si>
  <si>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</si>
  <si>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</si>
  <si>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</si>
  <si>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</si>
  <si>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</si>
  <si>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</si>
  <si>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</si>
  <si>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</si>
  <si>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</si>
  <si>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</si>
  <si>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</si>
  <si>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</si>
  <si>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</si>
  <si>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</si>
  <si>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</si>
  <si>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</si>
  <si>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</si>
  <si>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</si>
  <si>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</si>
  <si>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</si>
  <si>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</si>
  <si>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</si>
  <si>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</si>
  <si>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</si>
  <si>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</si>
  <si>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</si>
  <si>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</si>
  <si>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</si>
  <si>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</si>
  <si>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</si>
  <si>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</si>
  <si>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</si>
  <si>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</si>
  <si>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</si>
  <si>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</si>
  <si>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</si>
  <si>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</si>
  <si>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</si>
  <si>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</si>
  <si>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</si>
  <si>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</si>
  <si>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</si>
  <si>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</si>
  <si>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</si>
  <si>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</si>
  <si>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</si>
  <si>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</si>
  <si>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</si>
  <si>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</si>
  <si>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</si>
  <si>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</si>
  <si>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</si>
  <si>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</si>
  <si>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</si>
  <si>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</si>
  <si>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</si>
  <si>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</si>
  <si>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</si>
  <si>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</si>
  <si>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</si>
  <si>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</si>
  <si>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</si>
  <si>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</si>
  <si>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</si>
  <si>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</si>
  <si>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</si>
  <si>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</si>
  <si>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</si>
  <si>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</si>
  <si>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</si>
  <si>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</si>
  <si>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</si>
  <si>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</si>
  <si>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</si>
  <si>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</si>
  <si>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</si>
  <si>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</si>
  <si>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</si>
  <si>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</si>
  <si>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</si>
  <si>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</si>
  <si>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</si>
  <si>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</si>
  <si>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</si>
  <si>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</si>
  <si>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</si>
  <si>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</si>
  <si>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</si>
  <si>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</si>
  <si>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</si>
  <si>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</si>
  <si>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</si>
  <si>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</si>
  <si>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</si>
  <si>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</si>
  <si>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</si>
  <si>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</si>
  <si>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</si>
  <si>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</si>
  <si>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</si>
  <si>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</si>
  <si>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</si>
  <si>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</si>
  <si>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</si>
  <si>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</si>
  <si>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</si>
  <si>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</si>
  <si>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</si>
  <si>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</si>
  <si>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</si>
  <si>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</si>
  <si>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</si>
  <si>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</si>
  <si>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</si>
  <si>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</si>
  <si>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</si>
  <si>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</si>
  <si>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</si>
  <si>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</si>
  <si>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</si>
  <si>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</si>
  <si>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</si>
  <si>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</si>
  <si>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</si>
  <si>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</si>
  <si>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</si>
  <si>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</si>
  <si>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</si>
  <si>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</si>
  <si>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</si>
  <si>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</si>
  <si>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</si>
  <si>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</si>
  <si>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</si>
  <si>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</si>
  <si>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</si>
  <si>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</si>
  <si>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</si>
  <si>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</si>
  <si>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</si>
  <si>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</si>
  <si>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</si>
  <si>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</si>
  <si>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</si>
  <si>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</si>
  <si>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</si>
  <si>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</si>
  <si>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</si>
  <si>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</si>
  <si>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</si>
  <si>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</si>
  <si>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</si>
  <si>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</si>
  <si>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</si>
  <si>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</si>
  <si>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</si>
  <si>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</si>
  <si>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</si>
  <si>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</si>
  <si>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</si>
  <si>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</si>
  <si>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</si>
  <si>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</si>
  <si>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</si>
  <si>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</si>
  <si>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</si>
  <si>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</si>
  <si>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</si>
  <si>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</si>
  <si>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</si>
  <si>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</si>
  <si>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</si>
  <si>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</si>
  <si>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</si>
  <si>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</si>
  <si>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</si>
  <si>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</si>
  <si>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</si>
  <si>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</si>
  <si>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</si>
  <si>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</si>
  <si>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</si>
  <si>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</si>
  <si>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</si>
  <si>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</si>
  <si>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</si>
  <si>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</si>
  <si>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</si>
  <si>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</si>
  <si>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</si>
  <si>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</si>
  <si>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</si>
  <si>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</si>
  <si>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</si>
  <si>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</si>
  <si>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</si>
  <si>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</si>
  <si>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</si>
  <si>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</si>
  <si>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</si>
  <si>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</si>
  <si>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</si>
  <si>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</si>
  <si>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</si>
  <si>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</si>
  <si>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</si>
  <si>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</si>
  <si>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</si>
  <si>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</si>
  <si>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</si>
  <si>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</si>
  <si>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</si>
  <si>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</si>
  <si>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</si>
  <si>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</si>
  <si>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</si>
  <si>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</si>
  <si>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</si>
  <si>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</si>
  <si>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</si>
  <si>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</si>
  <si>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</si>
  <si>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</si>
  <si>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</si>
  <si>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</si>
  <si>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</si>
  <si>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</si>
  <si>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</si>
  <si>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</si>
  <si>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</si>
  <si>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</si>
  <si>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</si>
  <si>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</si>
  <si>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</si>
  <si>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</si>
  <si>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</si>
  <si>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</si>
  <si>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</si>
  <si>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</si>
  <si>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</si>
  <si>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</si>
  <si>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</si>
  <si>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</si>
  <si>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</si>
  <si>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</si>
  <si>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</si>
  <si>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</si>
  <si>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</si>
  <si>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</si>
  <si>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</si>
  <si>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</si>
  <si>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</si>
  <si>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</si>
  <si>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</si>
  <si>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</si>
  <si>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</si>
  <si>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</si>
  <si>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</si>
  <si>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</si>
  <si>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</si>
  <si>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</si>
  <si>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</si>
  <si>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</si>
  <si>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</si>
  <si>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</si>
  <si>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</si>
  <si>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</si>
  <si>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</si>
  <si>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</si>
  <si>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</si>
  <si>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</si>
  <si>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</si>
  <si>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</si>
  <si>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</si>
  <si>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</si>
  <si>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</si>
  <si>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</si>
  <si>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</si>
  <si>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</si>
  <si>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</si>
  <si>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</si>
  <si>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</si>
  <si>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</si>
  <si>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</si>
  <si>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</si>
  <si>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</si>
  <si>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</si>
  <si>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</si>
  <si>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</si>
  <si>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</si>
  <si>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</si>
  <si>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</si>
  <si>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</si>
  <si>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</si>
  <si>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</si>
  <si>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</si>
  <si>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</si>
  <si>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</si>
  <si>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</si>
  <si>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</si>
  <si>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</si>
  <si>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</si>
  <si>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</si>
  <si>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</si>
  <si>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</si>
  <si>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</si>
  <si>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</si>
  <si>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</si>
  <si>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</si>
  <si>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</si>
  <si>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</si>
  <si>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</si>
  <si>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</si>
  <si>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</si>
  <si>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</si>
  <si>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</si>
  <si>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</si>
  <si>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</si>
  <si>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</si>
  <si>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</si>
  <si>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</si>
  <si>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</si>
  <si>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</si>
  <si>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</si>
  <si>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</si>
  <si>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</si>
  <si>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</si>
  <si>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</si>
  <si>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</si>
  <si>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</si>
  <si>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</si>
  <si>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</si>
  <si>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</si>
  <si>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</si>
  <si>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</si>
  <si>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</si>
  <si>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</si>
  <si>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</si>
  <si>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</si>
  <si>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</si>
  <si>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</si>
  <si>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</si>
  <si>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</si>
  <si>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</si>
  <si>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</si>
  <si>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</si>
  <si>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</si>
  <si>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</si>
  <si>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</si>
  <si>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</si>
  <si>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</si>
  <si>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</si>
  <si>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</si>
  <si>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</si>
  <si>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</si>
  <si>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</si>
  <si>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</si>
  <si>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</si>
  <si>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</si>
  <si>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</si>
  <si>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</si>
  <si>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</si>
  <si>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</si>
  <si>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</si>
  <si>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</si>
  <si>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</si>
  <si>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</si>
  <si>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</si>
  <si>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</si>
  <si>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</si>
  <si>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</si>
  <si>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</si>
  <si>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</si>
  <si>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</si>
  <si>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</si>
  <si>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</si>
  <si>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</si>
  <si>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</si>
  <si>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</si>
  <si>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</si>
  <si>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</si>
  <si>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</si>
  <si>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</si>
  <si>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</si>
  <si>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</si>
  <si>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</si>
  <si>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</si>
  <si>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</si>
  <si>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</si>
  <si>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</si>
  <si>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</si>
  <si>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</si>
  <si>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</si>
  <si>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</si>
  <si>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</si>
  <si>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</si>
  <si>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</si>
  <si>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</si>
  <si>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</si>
  <si>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</si>
  <si>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</si>
  <si>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</si>
  <si>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</si>
  <si>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</si>
  <si>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</si>
  <si>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</si>
  <si>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</si>
  <si>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</si>
  <si>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</si>
  <si>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</si>
  <si>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</si>
  <si>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</si>
  <si>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</si>
  <si>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</si>
  <si>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</si>
  <si>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</si>
  <si>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</si>
  <si>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</si>
  <si>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</si>
  <si>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</si>
  <si>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</si>
  <si>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</si>
  <si>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</si>
  <si>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</si>
  <si>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</si>
  <si>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</si>
  <si>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</si>
  <si>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</si>
  <si>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</si>
  <si>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</si>
  <si>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</si>
  <si>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</si>
  <si>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</si>
  <si>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</si>
  <si>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</si>
  <si>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</si>
  <si>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</si>
  <si>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</si>
  <si>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</si>
  <si>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</si>
  <si>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</si>
  <si>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</si>
  <si>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</si>
  <si>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</si>
  <si>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</si>
  <si>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</si>
  <si>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</si>
  <si>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</si>
  <si>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</si>
  <si>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</si>
  <si>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</si>
  <si>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</si>
  <si>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</si>
  <si>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</si>
  <si>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</si>
  <si>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</si>
  <si>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</si>
  <si>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</si>
  <si>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</si>
  <si>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</si>
  <si>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</si>
  <si>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</si>
  <si>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</si>
  <si>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</si>
  <si>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</si>
  <si>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</si>
  <si>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</si>
  <si>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</si>
  <si>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</si>
  <si>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</si>
  <si>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</si>
  <si>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</si>
  <si>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</si>
  <si>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</si>
  <si>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</si>
  <si>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</si>
  <si>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</si>
  <si>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</si>
  <si>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</si>
  <si>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</si>
  <si>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</si>
  <si>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</si>
  <si>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</si>
  <si>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</si>
  <si>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</si>
  <si>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</si>
  <si>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</si>
  <si>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</si>
  <si>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</si>
  <si>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</si>
  <si>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</si>
  <si>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</si>
  <si>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</si>
  <si>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</si>
  <si>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</si>
  <si>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</si>
  <si>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</si>
  <si>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</si>
  <si>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</si>
  <si>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</si>
  <si>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</si>
  <si>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</si>
  <si>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</si>
  <si>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</si>
  <si>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</si>
  <si>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</si>
  <si>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</si>
  <si>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</si>
  <si>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</si>
  <si>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</si>
  <si>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</si>
  <si>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</si>
  <si>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</si>
  <si>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</si>
  <si>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</si>
  <si>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</si>
  <si>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</si>
  <si>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</si>
  <si>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</si>
  <si>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</si>
  <si>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</si>
  <si>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</si>
  <si>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</si>
  <si>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</si>
  <si>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</si>
  <si>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</si>
  <si>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</si>
  <si>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</si>
  <si>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</si>
  <si>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</si>
  <si>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</si>
  <si>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</si>
  <si>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</si>
  <si>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</si>
  <si>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</si>
  <si>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</si>
  <si>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</si>
  <si>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</si>
  <si>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</si>
  <si>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</si>
  <si>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</si>
  <si>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</si>
  <si>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</si>
  <si>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</si>
  <si>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</si>
  <si>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</si>
  <si>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</si>
  <si>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</si>
  <si>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</si>
  <si>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</si>
  <si>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</si>
  <si>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</si>
  <si>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</si>
  <si>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</si>
  <si>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</si>
  <si>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</si>
  <si>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</si>
  <si>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</si>
  <si>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</si>
  <si>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</si>
  <si>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</si>
  <si>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</si>
  <si>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</si>
  <si>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</si>
  <si>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</si>
  <si>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</si>
  <si>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</si>
  <si>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</si>
  <si>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</si>
  <si>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</si>
  <si>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</si>
  <si>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</si>
  <si>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</si>
  <si>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</si>
  <si>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</si>
  <si>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</si>
  <si>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</si>
  <si>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</si>
  <si>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</si>
  <si>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</si>
  <si>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</si>
  <si>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</si>
  <si>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</si>
  <si>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</si>
  <si>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</si>
  <si>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</si>
  <si>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</si>
  <si>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</si>
  <si>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</si>
  <si>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</si>
  <si>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</si>
  <si>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</si>
  <si>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</si>
  <si>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</si>
  <si>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</si>
  <si>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</si>
  <si>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</si>
  <si>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</si>
  <si>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</si>
  <si>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</si>
  <si>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</si>
  <si>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</si>
  <si>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</si>
  <si>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</si>
  <si>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</si>
  <si>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</si>
  <si>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</si>
  <si>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</si>
  <si>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</si>
  <si>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</si>
  <si>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</si>
  <si>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</si>
  <si>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</si>
  <si>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</si>
  <si>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</si>
  <si>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</si>
  <si>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</si>
  <si>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</si>
  <si>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</si>
  <si>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</si>
  <si>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</si>
  <si>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</si>
  <si>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</si>
  <si>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</si>
  <si>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</si>
  <si>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</si>
  <si>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</si>
  <si>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</si>
  <si>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</si>
  <si>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</si>
  <si>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</si>
  <si>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</si>
  <si>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</si>
  <si>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</si>
  <si>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</si>
  <si>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</si>
  <si>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</si>
  <si>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</si>
  <si>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</si>
  <si>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</si>
  <si>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</si>
  <si>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</si>
  <si>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</si>
  <si>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</si>
  <si>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</si>
  <si>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</si>
  <si>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</si>
  <si>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</si>
  <si>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</si>
  <si>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</si>
  <si>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</si>
  <si>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</si>
  <si>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</si>
  <si>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</si>
  <si>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</si>
  <si>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</si>
  <si>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</si>
  <si>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</si>
  <si>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</si>
  <si>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</si>
  <si>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</si>
  <si>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</si>
  <si>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</si>
  <si>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</si>
  <si>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</si>
  <si>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</si>
  <si>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</si>
  <si>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</si>
  <si>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</si>
  <si>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</si>
  <si>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</si>
  <si>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</si>
  <si>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</si>
  <si>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</si>
  <si>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</si>
  <si>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</si>
  <si>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</si>
  <si>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</si>
  <si>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</si>
  <si>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</si>
  <si>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</si>
  <si>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</si>
  <si>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</si>
  <si>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</si>
  <si>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</si>
  <si>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</si>
  <si>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</si>
  <si>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</si>
  <si>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</si>
  <si>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</si>
  <si>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</si>
  <si>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</si>
  <si>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</si>
  <si>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</si>
  <si>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</si>
  <si>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</si>
  <si>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</si>
  <si>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</si>
  <si>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</si>
  <si>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</si>
  <si>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</si>
  <si>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</si>
  <si>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</si>
  <si>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</si>
  <si>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</si>
  <si>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</si>
  <si>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</si>
  <si>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</si>
  <si>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</si>
  <si>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</si>
  <si>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</si>
  <si>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</si>
  <si>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</si>
  <si>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</si>
  <si>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</si>
  <si>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</si>
  <si>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</si>
  <si>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</si>
  <si>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</si>
  <si>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</si>
  <si>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</si>
  <si>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</si>
  <si>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</si>
  <si>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</si>
  <si>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</si>
  <si>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</si>
  <si>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</si>
  <si>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</si>
  <si>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</si>
  <si>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</si>
  <si>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</si>
  <si>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</si>
  <si>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</si>
  <si>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</si>
  <si>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</si>
  <si>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</si>
  <si>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</si>
  <si>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</si>
  <si>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</si>
  <si>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</si>
  <si>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</si>
  <si>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</si>
  <si>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</si>
  <si>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</si>
  <si>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</si>
  <si>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</si>
  <si>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</si>
  <si>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</si>
  <si>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</si>
  <si>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</si>
  <si>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</si>
  <si>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</si>
  <si>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</si>
  <si>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</si>
  <si>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</si>
  <si>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</si>
  <si>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</si>
  <si>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</si>
  <si>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</si>
  <si>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</si>
  <si>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</si>
  <si>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</si>
  <si>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</si>
  <si>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</si>
  <si>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</si>
  <si>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</si>
  <si>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</si>
  <si>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</si>
  <si>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</si>
  <si>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</si>
  <si>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</si>
  <si>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</si>
  <si>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</si>
  <si>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</si>
  <si>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</si>
  <si>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</si>
  <si>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</si>
  <si>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</si>
  <si>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</si>
  <si>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</si>
  <si>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</si>
  <si>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</si>
  <si>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</si>
  <si>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</si>
  <si>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</si>
  <si>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</si>
  <si>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</si>
  <si>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</si>
  <si>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</si>
  <si>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</si>
  <si>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</si>
  <si>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</si>
  <si>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</si>
  <si>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</si>
  <si>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</si>
  <si>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</si>
  <si>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</si>
  <si>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</si>
  <si>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</si>
  <si>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</si>
  <si>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</si>
  <si>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</si>
  <si>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</si>
  <si>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</si>
  <si>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</si>
  <si>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</si>
  <si>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</si>
  <si>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</si>
  <si>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</si>
  <si>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</si>
  <si>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</si>
  <si>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</si>
  <si>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</si>
  <si>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</si>
  <si>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</si>
  <si>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</si>
  <si>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</si>
  <si>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</si>
  <si>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</si>
  <si>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</si>
  <si>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</si>
  <si>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</si>
  <si>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</si>
  <si>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</si>
  <si>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</si>
  <si>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</si>
  <si>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</si>
  <si>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</si>
  <si>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</si>
  <si>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</si>
  <si>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</si>
  <si>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</si>
  <si>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</si>
  <si>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</si>
  <si>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</si>
  <si>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</si>
  <si>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</si>
  <si>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</si>
  <si>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</si>
  <si>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</si>
  <si>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</si>
  <si>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</si>
  <si>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</si>
  <si>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</si>
  <si>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</si>
  <si>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</si>
  <si>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</si>
  <si>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</si>
  <si>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</si>
  <si>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</si>
  <si>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</si>
  <si>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</si>
  <si>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</si>
  <si>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</si>
  <si>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</si>
  <si>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</si>
  <si>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</si>
  <si>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</si>
  <si>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</si>
  <si>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</si>
  <si>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</si>
  <si>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</si>
  <si>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</si>
  <si>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</si>
  <si>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</si>
  <si>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</si>
  <si>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</si>
  <si>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</si>
  <si>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</si>
  <si>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</si>
  <si>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</si>
  <si>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</si>
  <si>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</si>
  <si>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</si>
  <si>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</si>
  <si>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</si>
  <si>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</si>
  <si>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</si>
  <si>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</si>
  <si>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</si>
  <si>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</si>
  <si>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</si>
  <si>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</si>
  <si>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</si>
  <si>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</si>
  <si>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</si>
  <si>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</si>
  <si>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</si>
  <si>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</si>
  <si>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</si>
  <si>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</si>
  <si>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</si>
  <si>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</si>
  <si>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</si>
  <si>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</si>
  <si>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</si>
  <si>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</si>
  <si>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</si>
  <si>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</si>
  <si>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</si>
  <si>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</si>
  <si>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</si>
  <si>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</si>
  <si>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</si>
  <si>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</si>
  <si>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</si>
  <si>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</si>
  <si>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</si>
  <si>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</si>
  <si>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</si>
  <si>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</si>
  <si>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</si>
  <si>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</si>
  <si>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</si>
  <si>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</si>
  <si>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</si>
  <si>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</si>
  <si>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</si>
  <si>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</si>
  <si>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</si>
  <si>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</si>
  <si>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</si>
  <si>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</si>
  <si>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</si>
  <si>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</si>
  <si>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</si>
  <si>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</si>
  <si>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</si>
  <si>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</si>
  <si>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</si>
  <si>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</si>
  <si>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</si>
  <si>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</si>
  <si>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</si>
  <si>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</si>
  <si>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</si>
  <si>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</si>
  <si>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</si>
  <si>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</si>
  <si>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</si>
  <si>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</si>
  <si>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</si>
  <si>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</si>
  <si>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</si>
  <si>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</si>
  <si>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</si>
  <si>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</si>
  <si>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</si>
  <si>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</si>
  <si>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</si>
  <si>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</si>
  <si>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</si>
  <si>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</si>
  <si>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</si>
  <si>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</si>
  <si>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</si>
  <si>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</si>
  <si>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</si>
  <si>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</si>
  <si>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</si>
  <si>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</si>
  <si>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</si>
  <si>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</si>
  <si>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</si>
  <si>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</si>
  <si>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</si>
  <si>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</si>
  <si>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</si>
  <si>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</si>
  <si>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</si>
  <si>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</si>
  <si>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</si>
  <si>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</si>
  <si>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</si>
  <si>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</si>
  <si>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</si>
  <si>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</si>
  <si>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</si>
  <si>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</si>
  <si>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</si>
  <si>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</si>
  <si>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</si>
  <si>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</si>
  <si>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</si>
  <si>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</si>
  <si>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</si>
  <si>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</si>
  <si>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</si>
  <si>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</si>
  <si>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</si>
  <si>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</si>
  <si>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</si>
  <si>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</si>
  <si>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</si>
  <si>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</si>
  <si>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</si>
  <si>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</si>
  <si>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</si>
  <si>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</si>
  <si>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</si>
  <si>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</si>
  <si>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</si>
  <si>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</si>
  <si>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</si>
  <si>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</si>
  <si>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</si>
  <si>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</si>
  <si>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</si>
  <si>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</si>
  <si>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</si>
  <si>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</si>
  <si>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</si>
  <si>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</si>
  <si>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</si>
  <si>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</si>
  <si>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</si>
  <si>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</si>
  <si>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</si>
  <si>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</si>
  <si>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</si>
  <si>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</si>
  <si>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</si>
  <si>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</si>
  <si>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</si>
  <si>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</si>
  <si>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</si>
  <si>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</si>
  <si>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</si>
  <si>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</si>
  <si>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</si>
  <si>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</si>
  <si>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</si>
  <si>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</si>
  <si>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</si>
  <si>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</si>
  <si>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</si>
  <si>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</si>
  <si>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</si>
  <si>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</si>
  <si>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</si>
  <si>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</si>
  <si>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</si>
  <si>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</si>
  <si>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</si>
  <si>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</si>
  <si>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</si>
  <si>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</si>
  <si>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</si>
  <si>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</si>
  <si>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</si>
  <si>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</si>
  <si>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</si>
  <si>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</si>
  <si>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</si>
  <si>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</si>
  <si>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</si>
  <si>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</si>
  <si>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</si>
  <si>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</si>
  <si>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</si>
  <si>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</si>
  <si>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</si>
  <si>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</si>
  <si>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</si>
  <si>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</si>
  <si>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</si>
  <si>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</si>
  <si>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</si>
  <si>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</si>
  <si>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</si>
  <si>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</si>
  <si>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</si>
  <si>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</si>
  <si>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</si>
  <si>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</si>
  <si>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</si>
  <si>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</si>
  <si>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</si>
  <si>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</si>
  <si>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</si>
  <si>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</si>
  <si>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</si>
  <si>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</si>
  <si>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</si>
  <si>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</si>
  <si>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</si>
  <si>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</si>
  <si>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</si>
  <si>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</si>
  <si>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</si>
  <si>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</si>
  <si>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</si>
  <si>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</si>
  <si>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</si>
  <si>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</si>
  <si>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</si>
  <si>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</si>
  <si>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</si>
  <si>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</si>
  <si>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</si>
  <si>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</si>
  <si>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</si>
  <si>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</si>
  <si>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</si>
  <si>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</si>
  <si>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</si>
  <si>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</si>
  <si>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</si>
  <si>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</si>
  <si>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</si>
  <si>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</si>
  <si>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</si>
  <si>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</si>
  <si>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</si>
  <si>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</si>
  <si>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</si>
  <si>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</si>
  <si>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</si>
  <si>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</si>
  <si>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</si>
  <si>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</si>
  <si>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</si>
  <si>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</si>
  <si>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</si>
  <si>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</si>
  <si>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</si>
  <si>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</si>
  <si>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</si>
  <si>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</si>
  <si>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</si>
  <si>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</si>
  <si>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</si>
  <si>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</si>
  <si>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</si>
  <si>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</si>
  <si>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</si>
  <si>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</si>
  <si>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</si>
  <si>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</si>
  <si>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</si>
  <si>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</si>
  <si>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</si>
  <si>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</si>
  <si>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</si>
  <si>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</si>
  <si>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</si>
  <si>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</si>
  <si>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</si>
  <si>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</si>
  <si>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</si>
  <si>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</si>
  <si>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</si>
  <si>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</si>
  <si>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</si>
  <si>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</si>
  <si>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</si>
  <si>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</si>
  <si>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</si>
  <si>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</si>
  <si>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</si>
  <si>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</si>
  <si>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</si>
  <si>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</si>
  <si>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</si>
  <si>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</si>
  <si>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</si>
  <si>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</si>
  <si>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</si>
  <si>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</si>
  <si>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</si>
  <si>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</si>
  <si>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</si>
  <si>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</si>
  <si>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</si>
  <si>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</si>
  <si>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</si>
  <si>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</si>
  <si>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</si>
  <si>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</si>
  <si>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</si>
  <si>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</si>
  <si>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</si>
  <si>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</si>
  <si>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</si>
  <si>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</si>
  <si>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</si>
  <si>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</si>
  <si>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</si>
  <si>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</si>
  <si>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</si>
  <si>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</si>
  <si>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</si>
  <si>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</si>
  <si>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</si>
  <si>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</si>
  <si>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</si>
  <si>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</si>
  <si>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</si>
  <si>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</si>
  <si>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</si>
  <si>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</si>
  <si>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</si>
  <si>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</si>
  <si>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</si>
  <si>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</si>
  <si>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</si>
  <si>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</si>
  <si>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</si>
  <si>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</si>
  <si>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</si>
  <si>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</si>
  <si>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</si>
  <si>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</si>
  <si>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</si>
  <si>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</si>
  <si>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</si>
  <si>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</si>
  <si>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</si>
  <si>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</si>
  <si>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</si>
  <si>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</si>
  <si>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</si>
  <si>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</si>
  <si>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</si>
  <si>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</si>
  <si>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</si>
  <si>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</si>
  <si>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</si>
  <si>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</si>
  <si>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</si>
  <si>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</si>
  <si>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</si>
  <si>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</si>
  <si>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</si>
  <si>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</si>
  <si>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</si>
  <si>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</si>
  <si>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</si>
  <si>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</si>
  <si>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</si>
  <si>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</si>
  <si>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</si>
  <si>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</si>
  <si>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</si>
  <si>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</si>
  <si>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</si>
  <si>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</si>
  <si>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</si>
  <si>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</si>
  <si>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</si>
  <si>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</si>
  <si>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</si>
  <si>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</si>
  <si>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</si>
  <si>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</si>
  <si>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</si>
  <si>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</si>
  <si>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</si>
  <si>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</si>
  <si>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</si>
  <si>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</si>
  <si>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</si>
  <si>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</si>
  <si>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</si>
  <si>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</si>
  <si>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</si>
  <si>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</si>
  <si>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</si>
  <si>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</si>
  <si>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</si>
  <si>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</si>
  <si>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</si>
  <si>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</si>
  <si>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</si>
  <si>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</si>
  <si>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</si>
  <si>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</si>
  <si>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</si>
  <si>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</si>
  <si>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</si>
  <si>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</si>
  <si>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</si>
  <si>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</si>
  <si>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</si>
  <si>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</si>
  <si>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</si>
  <si>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</si>
  <si>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</si>
  <si>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</si>
  <si>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</si>
  <si>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</si>
  <si>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</si>
  <si>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</si>
  <si>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</si>
  <si>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</si>
  <si>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</si>
  <si>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</si>
  <si>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</si>
  <si>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</si>
  <si>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</si>
  <si>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</si>
  <si>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</si>
  <si>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</si>
  <si>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</si>
  <si>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</si>
  <si>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</si>
  <si>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</si>
  <si>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</si>
  <si>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</si>
  <si>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</si>
  <si>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</si>
  <si>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</si>
  <si>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</si>
  <si>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</si>
  <si>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</si>
  <si>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</si>
  <si>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</si>
  <si>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</si>
  <si>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</si>
  <si>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</si>
  <si>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</si>
  <si>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</si>
  <si>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</si>
  <si>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</si>
  <si>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</si>
  <si>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</si>
  <si>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</si>
  <si>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</si>
  <si>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</si>
  <si>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</si>
  <si>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</si>
  <si>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</si>
  <si>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</si>
  <si>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</si>
  <si>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</si>
  <si>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</si>
  <si>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</si>
  <si>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</si>
  <si>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</si>
  <si>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</si>
  <si>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</si>
  <si>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</si>
  <si>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</si>
  <si>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</si>
  <si>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</si>
  <si>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</si>
  <si>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</si>
  <si>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</si>
  <si>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</si>
  <si>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</si>
  <si>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</si>
  <si>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</si>
  <si>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</si>
  <si>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</si>
  <si>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</si>
  <si>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</si>
  <si>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</si>
  <si>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</si>
  <si>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</si>
  <si>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</si>
  <si>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</si>
  <si>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</si>
  <si>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</si>
  <si>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</si>
  <si>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</si>
  <si>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</si>
  <si>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</si>
  <si>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</si>
  <si>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</si>
  <si>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</si>
  <si>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</si>
  <si>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</si>
  <si>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</si>
  <si>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</si>
  <si>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</si>
  <si>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</si>
  <si>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</si>
  <si>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</si>
  <si>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</si>
  <si>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</si>
  <si>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</si>
  <si>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</si>
  <si>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</si>
  <si>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</si>
  <si>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</si>
  <si>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</si>
  <si>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</si>
  <si>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</si>
  <si>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</si>
  <si>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</si>
  <si>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</si>
  <si>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</si>
  <si>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</si>
  <si>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</si>
  <si>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</si>
  <si>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</si>
  <si>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</si>
  <si>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</si>
  <si>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</si>
  <si>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</si>
  <si>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</si>
  <si>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</si>
  <si>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</si>
  <si>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</si>
  <si>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</si>
  <si>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</si>
  <si>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</si>
  <si>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</si>
  <si>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</si>
  <si>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</si>
  <si>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</si>
  <si>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</si>
  <si>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</si>
  <si>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</si>
  <si>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</si>
  <si>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</si>
  <si>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</si>
  <si>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</si>
  <si>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</si>
  <si>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</si>
  <si>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</si>
  <si>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</si>
  <si>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</si>
  <si>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</si>
  <si>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</si>
  <si>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</si>
  <si>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</si>
  <si>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</si>
  <si>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</si>
  <si>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</si>
  <si>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</si>
  <si>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</si>
  <si>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</si>
  <si>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</si>
  <si>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</si>
  <si>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</si>
  <si>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</si>
  <si>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</si>
  <si>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</si>
  <si>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</si>
  <si>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</si>
  <si>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</si>
  <si>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</si>
  <si>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</si>
  <si>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</si>
  <si>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</si>
  <si>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</si>
  <si>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</si>
  <si>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</si>
  <si>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</si>
  <si>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</si>
  <si>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</si>
  <si>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</si>
  <si>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</si>
  <si>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</si>
  <si>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</si>
  <si>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</si>
  <si>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</si>
  <si>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</si>
  <si>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</si>
  <si>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</si>
  <si>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</si>
  <si>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</si>
  <si>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</si>
  <si>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</si>
  <si>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</si>
  <si>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</si>
  <si>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</si>
  <si>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</si>
  <si>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</si>
  <si>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</si>
  <si>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</si>
  <si>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</si>
  <si>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</si>
  <si>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</si>
  <si>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</si>
  <si>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</si>
  <si>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</si>
  <si>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</si>
  <si>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</si>
  <si>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</si>
  <si>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</si>
  <si>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</si>
  <si>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</si>
  <si>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</si>
  <si>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</si>
  <si>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</si>
  <si>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</si>
  <si>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</si>
  <si>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</si>
  <si>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</si>
  <si>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</si>
  <si>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</si>
  <si>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</si>
  <si>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</si>
  <si>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</si>
  <si>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</si>
  <si>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</si>
  <si>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</si>
  <si>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</si>
  <si>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</si>
  <si>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</si>
  <si>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</si>
  <si>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</si>
  <si>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</si>
  <si>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</si>
  <si>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</si>
  <si>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</si>
  <si>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</si>
  <si>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</si>
  <si>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</si>
  <si>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</si>
  <si>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</si>
  <si>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</si>
  <si>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</si>
  <si>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</si>
  <si>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</si>
  <si>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</si>
  <si>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</si>
  <si>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</si>
  <si>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</si>
  <si>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</si>
  <si>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</si>
  <si>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</si>
  <si>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</si>
  <si>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</si>
  <si>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</si>
  <si>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</si>
  <si>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</si>
  <si>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</si>
  <si>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</si>
  <si>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</si>
  <si>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</si>
  <si>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</si>
  <si>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</si>
  <si>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</si>
  <si>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</si>
  <si>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</si>
  <si>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</si>
  <si>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</si>
  <si>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</si>
  <si>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</si>
  <si>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</si>
  <si>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</si>
  <si>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</si>
  <si>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</si>
  <si>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</si>
  <si>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</si>
  <si>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</si>
  <si>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</si>
  <si>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</si>
  <si>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</si>
  <si>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</si>
  <si>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</si>
  <si>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</si>
  <si>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</si>
  <si>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</si>
  <si>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</si>
  <si>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</si>
  <si>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</si>
  <si>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</si>
  <si>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</si>
  <si>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</si>
  <si>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</si>
  <si>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</si>
  <si>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</si>
  <si>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</si>
  <si>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</si>
  <si>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</si>
  <si>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</si>
  <si>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</si>
  <si>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</si>
  <si>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</si>
  <si>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</si>
  <si>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</si>
  <si>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</si>
  <si>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</si>
  <si>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</si>
  <si>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</si>
  <si>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</si>
  <si>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</si>
  <si>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</si>
  <si>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</si>
  <si>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</si>
  <si>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</si>
  <si>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</si>
  <si>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</si>
  <si>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</si>
  <si>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</si>
  <si>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</si>
  <si>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</si>
  <si>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</si>
  <si>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</si>
  <si>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</si>
  <si>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</si>
  <si>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</si>
  <si>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</si>
  <si>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</si>
  <si>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</si>
  <si>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</si>
  <si>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</si>
  <si>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</si>
  <si>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</si>
  <si>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</si>
  <si>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</si>
  <si>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</si>
  <si>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</si>
  <si>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</si>
  <si>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</si>
  <si>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</si>
  <si>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</si>
  <si>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</si>
  <si>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</si>
  <si>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</si>
  <si>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</si>
  <si>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</si>
  <si>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</si>
  <si>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</si>
  <si>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</si>
  <si>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</si>
  <si>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</si>
  <si>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</si>
  <si>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</si>
  <si>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</si>
  <si>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</si>
  <si>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</si>
  <si>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</si>
  <si>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</si>
  <si>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</si>
  <si>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</si>
  <si>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</si>
  <si>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</si>
  <si>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</si>
  <si>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</si>
  <si>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</si>
  <si>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</si>
  <si>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</si>
  <si>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</si>
  <si>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</si>
  <si>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</si>
  <si>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</si>
  <si>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</si>
  <si>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</si>
  <si>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</si>
  <si>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</si>
  <si>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</si>
  <si>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</si>
  <si>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</si>
  <si>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</si>
  <si>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</si>
  <si>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</si>
  <si>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</si>
  <si>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</si>
  <si>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</si>
  <si>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</si>
  <si>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</si>
  <si>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</si>
  <si>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</si>
  <si>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</si>
  <si>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</si>
  <si>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</si>
  <si>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</si>
  <si>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</si>
  <si>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</si>
  <si>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</si>
  <si>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</si>
  <si>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</si>
  <si>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</si>
  <si>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</si>
  <si>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</si>
  <si>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</si>
  <si>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</si>
  <si>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</si>
  <si>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</si>
  <si>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</si>
  <si>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</si>
  <si>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</si>
  <si>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</si>
  <si>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</si>
  <si>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</si>
  <si>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</si>
  <si>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</si>
  <si>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</si>
  <si>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</si>
  <si>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</si>
  <si>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</si>
  <si>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</si>
  <si>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</si>
  <si>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</si>
  <si>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</si>
  <si>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</si>
  <si>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</si>
  <si>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</si>
  <si>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</si>
  <si>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</si>
  <si>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</si>
  <si>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</si>
  <si>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</si>
  <si>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</si>
  <si>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</si>
  <si>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</si>
  <si>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</si>
  <si>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</si>
  <si>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</si>
  <si>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</si>
  <si>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</si>
  <si>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</si>
  <si>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</si>
  <si>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</si>
  <si>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</si>
  <si>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</si>
  <si>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</si>
  <si>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</si>
  <si>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</si>
  <si>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</si>
  <si>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</si>
  <si>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</si>
  <si>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</si>
  <si>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</si>
  <si>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</si>
  <si>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</si>
  <si>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</si>
  <si>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</si>
  <si>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</si>
  <si>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</si>
  <si>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</si>
  <si>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</si>
  <si>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</si>
  <si>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</si>
  <si>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</si>
  <si>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</si>
  <si>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</si>
  <si>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</si>
  <si>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</si>
  <si>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</si>
  <si>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</si>
  <si>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</si>
  <si>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</si>
  <si>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</si>
  <si>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</si>
  <si>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</si>
  <si>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</si>
  <si>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</si>
  <si>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</si>
  <si>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</si>
  <si>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</si>
  <si>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</si>
  <si>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</si>
  <si>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</si>
  <si>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</si>
  <si>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</si>
  <si>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</si>
  <si>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</si>
  <si>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</si>
  <si>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</si>
  <si>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</si>
  <si>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</si>
  <si>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</si>
  <si>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</si>
  <si>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</si>
  <si>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</si>
  <si>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</si>
  <si>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</si>
  <si>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</si>
  <si>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</si>
  <si>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</si>
  <si>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</si>
  <si>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</si>
  <si>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</si>
  <si>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</si>
  <si>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</si>
  <si>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</si>
  <si>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</si>
  <si>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</si>
  <si>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</si>
  <si>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</si>
  <si>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</si>
  <si>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</si>
  <si>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</si>
  <si>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</si>
  <si>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</si>
  <si>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</si>
  <si>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</si>
  <si>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</si>
  <si>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</si>
  <si>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</si>
  <si>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</si>
  <si>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</si>
  <si>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</si>
  <si>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</si>
  <si>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</si>
  <si>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</si>
  <si>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</si>
  <si>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</si>
  <si>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</si>
  <si>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</si>
  <si>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</si>
  <si>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</si>
  <si>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</si>
  <si>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</si>
  <si>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</si>
  <si>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</si>
  <si>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</si>
  <si>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</si>
  <si>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</si>
  <si>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</si>
  <si>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</si>
  <si>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</si>
  <si>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</si>
  <si>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</si>
  <si>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</si>
  <si>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</si>
  <si>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</si>
  <si>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</si>
  <si>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</si>
  <si>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</si>
  <si>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</si>
  <si>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</si>
  <si>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</si>
  <si>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</si>
  <si>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</si>
  <si>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</si>
  <si>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</si>
  <si>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</si>
  <si>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</si>
  <si>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</si>
  <si>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</si>
  <si>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</si>
  <si>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</si>
  <si>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</si>
  <si>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</si>
  <si>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</si>
  <si>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</si>
  <si>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</si>
  <si>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</si>
  <si>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</si>
  <si>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</si>
  <si>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</si>
  <si>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</si>
  <si>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</si>
  <si>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</si>
  <si>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</si>
  <si>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</si>
  <si>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</si>
  <si>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</si>
  <si>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</si>
  <si>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</si>
  <si>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</si>
  <si>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</si>
  <si>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</si>
  <si>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</si>
  <si>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</si>
  <si>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</si>
  <si>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</si>
  <si>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</si>
  <si>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</si>
  <si>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</si>
  <si>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</si>
  <si>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</si>
  <si>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</si>
  <si>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</si>
  <si>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</si>
  <si>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</si>
  <si>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</si>
  <si>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</si>
  <si>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</si>
  <si>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</si>
  <si>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</si>
  <si>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</si>
  <si>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</si>
  <si>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</si>
  <si>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</si>
  <si>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</si>
  <si>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</si>
  <si>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</si>
  <si>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</si>
  <si>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</si>
  <si>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</si>
  <si>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</si>
  <si>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</si>
  <si>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</si>
  <si>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</si>
  <si>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</si>
  <si>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</si>
  <si>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</si>
  <si>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</si>
  <si>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</si>
  <si>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</si>
  <si>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</si>
  <si>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</si>
  <si>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</si>
  <si>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</si>
  <si>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</si>
  <si>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</si>
  <si>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</si>
  <si>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</si>
  <si>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</si>
  <si>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</si>
  <si>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</si>
  <si>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</si>
  <si>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</si>
  <si>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</si>
  <si>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</si>
  <si>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</si>
  <si>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</si>
  <si>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</si>
  <si>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</si>
  <si>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</si>
  <si>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</si>
  <si>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</si>
  <si>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</si>
  <si>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</si>
  <si>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</si>
  <si>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</si>
  <si>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</si>
  <si>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</si>
  <si>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</si>
  <si>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</si>
  <si>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</si>
  <si>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</si>
  <si>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</si>
  <si>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</si>
  <si>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</si>
  <si>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</si>
  <si>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</si>
  <si>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</si>
  <si>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</si>
  <si>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</si>
  <si>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</si>
  <si>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</si>
  <si>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</si>
  <si>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</si>
  <si>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</si>
  <si>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</si>
  <si>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</si>
  <si>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</si>
  <si>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</si>
  <si>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</si>
  <si>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</si>
  <si>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</si>
  <si>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</si>
  <si>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</si>
  <si>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</si>
  <si>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</si>
  <si>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</si>
  <si>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</si>
  <si>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</si>
  <si>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</si>
  <si>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</si>
  <si>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</si>
  <si>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</si>
  <si>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</si>
  <si>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</si>
  <si>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</si>
  <si>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</si>
  <si>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</si>
  <si>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</si>
  <si>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</si>
  <si>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</si>
  <si>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</si>
  <si>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</si>
  <si>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</si>
  <si>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</si>
  <si>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</si>
  <si>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</si>
  <si>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</si>
  <si>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</si>
  <si>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</si>
  <si>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</si>
  <si>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</si>
  <si>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</si>
  <si>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</si>
  <si>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</si>
  <si>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</si>
  <si>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</si>
  <si>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</si>
  <si>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</si>
  <si>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</si>
  <si>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</si>
  <si>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</si>
  <si>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</si>
  <si>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</si>
  <si>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</si>
  <si>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</si>
  <si>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</si>
  <si>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</si>
  <si>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</si>
  <si>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</si>
  <si>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</si>
  <si>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</si>
  <si>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</si>
  <si>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</si>
  <si>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</si>
  <si>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</si>
  <si>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</si>
  <si>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</si>
  <si>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</si>
  <si>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</si>
  <si>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</si>
  <si>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</si>
  <si>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</si>
  <si>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</si>
  <si>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</si>
  <si>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</si>
  <si>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</si>
  <si>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</si>
  <si>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</si>
  <si>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</si>
  <si>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</si>
  <si>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</si>
  <si>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</si>
  <si>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</si>
  <si>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</si>
  <si>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</si>
  <si>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</si>
  <si>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</si>
  <si>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</si>
  <si>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</si>
  <si>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</si>
  <si>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</si>
  <si>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</si>
  <si>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</si>
  <si>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</si>
  <si>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</si>
  <si>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</si>
  <si>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</si>
  <si>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</si>
  <si>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</si>
  <si>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</si>
  <si>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</si>
  <si>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</si>
  <si>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</si>
  <si>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</si>
  <si>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</si>
  <si>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</si>
  <si>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</si>
  <si>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</si>
  <si>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</si>
  <si>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</si>
  <si>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</si>
  <si>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</si>
  <si>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</si>
  <si>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</si>
  <si>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</si>
  <si>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</si>
  <si>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</si>
  <si>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</si>
  <si>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</si>
  <si>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</si>
  <si>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</si>
  <si>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</si>
  <si>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</si>
  <si>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</si>
  <si>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</si>
  <si>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</si>
  <si>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</si>
  <si>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</si>
  <si>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</si>
  <si>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</si>
  <si>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</si>
  <si>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</si>
  <si>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</si>
  <si>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</si>
  <si>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</si>
  <si>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</si>
  <si>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</si>
  <si>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</si>
  <si>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</si>
  <si>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</si>
  <si>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</si>
  <si>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</si>
  <si>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</si>
  <si>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</si>
  <si>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</si>
  <si>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</si>
  <si>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</si>
  <si>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</si>
  <si>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</si>
  <si>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</si>
  <si>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</si>
  <si>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</si>
  <si>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</si>
  <si>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</si>
  <si>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</si>
  <si>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</si>
  <si>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</si>
  <si>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</si>
  <si>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</si>
  <si>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</si>
  <si>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</si>
  <si>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</si>
  <si>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</si>
  <si>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</si>
  <si>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</si>
  <si>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</si>
  <si>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</si>
  <si>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</si>
  <si>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</si>
  <si>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</si>
  <si>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</si>
  <si>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</si>
  <si>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</si>
  <si>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</si>
  <si>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</si>
  <si>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</si>
  <si>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</si>
  <si>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</si>
  <si>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</si>
  <si>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</si>
  <si>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</si>
  <si>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</si>
  <si>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</si>
  <si>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</si>
  <si>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</si>
  <si>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</si>
  <si>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</si>
  <si>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</si>
  <si>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</si>
  <si>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</si>
  <si>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</si>
  <si>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</si>
  <si>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</si>
  <si>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</si>
  <si>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</si>
  <si>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</si>
  <si>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</si>
  <si>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</si>
  <si>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</si>
  <si>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</si>
  <si>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</si>
  <si>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</si>
  <si>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</si>
  <si>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</si>
  <si>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</si>
  <si>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</si>
  <si>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</si>
  <si>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</si>
  <si>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</si>
  <si>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</si>
  <si>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</si>
  <si>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</si>
  <si>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</si>
  <si>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</si>
  <si>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</si>
  <si>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</si>
  <si>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</si>
  <si>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</si>
  <si>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</si>
  <si>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</si>
  <si>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</si>
  <si>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</si>
  <si>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</si>
  <si>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</si>
  <si>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</si>
  <si>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</si>
  <si>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</si>
  <si>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</si>
  <si>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</si>
  <si>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</si>
  <si>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</si>
  <si>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</si>
  <si>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</si>
  <si>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</si>
  <si>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</si>
  <si>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</si>
  <si>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</si>
  <si>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</si>
  <si>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</si>
  <si>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</si>
  <si>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</si>
  <si>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</si>
  <si>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</si>
  <si>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</si>
  <si>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</si>
  <si>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</si>
  <si>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</si>
  <si>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</si>
  <si>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</si>
  <si>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</si>
  <si>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</si>
  <si>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</si>
  <si>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</si>
  <si>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</si>
  <si>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</si>
  <si>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</si>
  <si>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</si>
  <si>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</si>
  <si>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</si>
  <si>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</si>
  <si>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</si>
  <si>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</si>
  <si>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</si>
  <si>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</si>
  <si>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</si>
  <si>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</si>
  <si>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</si>
  <si>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</si>
  <si>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</si>
  <si>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</si>
  <si>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</si>
  <si>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</si>
  <si>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</si>
  <si>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</si>
  <si>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</si>
  <si>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</si>
  <si>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</si>
  <si>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</si>
  <si>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</si>
  <si>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</si>
  <si>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</si>
  <si>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</si>
  <si>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</si>
  <si>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</si>
  <si>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</si>
  <si>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</si>
  <si>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</si>
  <si>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</si>
  <si>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</si>
  <si>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</si>
  <si>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</si>
  <si>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</si>
  <si>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</si>
  <si>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</si>
  <si>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</si>
  <si>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</si>
  <si>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</si>
  <si>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</si>
  <si>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</si>
  <si>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</si>
  <si>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</si>
  <si>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</si>
  <si>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</si>
  <si>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</si>
  <si>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</si>
  <si>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</si>
  <si>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</si>
  <si>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</si>
  <si>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</si>
  <si>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</si>
  <si>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</si>
  <si>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</si>
  <si>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</si>
  <si>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</si>
  <si>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</si>
  <si>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</si>
  <si>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</si>
  <si>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</si>
  <si>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</si>
  <si>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</si>
  <si>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</si>
  <si>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</si>
  <si>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</si>
  <si>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</si>
  <si>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</si>
  <si>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</si>
  <si>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</si>
  <si>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</si>
  <si>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</si>
  <si>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</si>
  <si>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</si>
  <si>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</si>
  <si>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</si>
  <si>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</si>
  <si>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</si>
  <si>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</si>
  <si>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</si>
  <si>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</si>
  <si>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</si>
  <si>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</si>
  <si>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</si>
  <si>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</si>
  <si>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</si>
  <si>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</si>
  <si>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</si>
  <si>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</si>
  <si>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</si>
  <si>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</si>
  <si>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</si>
  <si>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</si>
  <si>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</si>
  <si>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</si>
  <si>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</si>
  <si>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</si>
  <si>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</si>
  <si>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</si>
  <si>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</si>
  <si>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</si>
  <si>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</si>
  <si>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</si>
  <si>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</si>
  <si>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</si>
  <si>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</si>
  <si>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</si>
  <si>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</si>
  <si>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</si>
  <si>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</si>
  <si>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</si>
  <si>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</si>
  <si>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</si>
  <si>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</si>
  <si>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</si>
  <si>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</si>
  <si>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</si>
  <si>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</si>
  <si>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</si>
  <si>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</si>
  <si>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</si>
  <si>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</si>
  <si>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</si>
  <si>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</si>
  <si>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</si>
  <si>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</si>
  <si>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</si>
  <si>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</si>
  <si>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</si>
  <si>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</si>
  <si>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</si>
  <si>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</si>
  <si>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</si>
  <si>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</si>
  <si>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</si>
  <si>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</si>
  <si>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</si>
  <si>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</si>
  <si>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</si>
  <si>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</si>
  <si>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</si>
  <si>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</si>
  <si>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</si>
  <si>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</si>
  <si>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</si>
  <si>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PCM-20251126-00002129</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</si>
  <si>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</si>
  <si>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</si>
  <si>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</si>
  <si>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</si>
  <si>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</si>
  <si>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</si>
  <si>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</si>
  <si>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</si>
  <si>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</si>
  <si>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</si>
  <si>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</si>
  <si>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</si>
  <si>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</si>
  <si>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</si>
  <si>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</si>
  <si>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</si>
  <si>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</si>
  <si>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</si>
  <si>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</si>
  <si>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</si>
  <si>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</si>
  <si>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</si>
  <si>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</si>
  <si>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</si>
  <si>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</si>
  <si>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</si>
  <si>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</si>
  <si>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</si>
  <si>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</si>
  <si>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</si>
  <si>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</si>
  <si>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</si>
  <si>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</si>
  <si>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</si>
  <si>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</si>
  <si>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</si>
  <si>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</si>
  <si>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</si>
  <si>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</si>
  <si>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</si>
  <si>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</si>
  <si>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</si>
  <si>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</si>
  <si>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</si>
  <si>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</si>
  <si>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</si>
  <si>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</si>
  <si>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</si>
  <si>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</si>
  <si>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</si>
  <si>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</si>
  <si>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</si>
  <si>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</si>
  <si>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</si>
  <si>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</si>
  <si>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</si>
  <si>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</si>
  <si>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</si>
  <si>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</si>
  <si>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</si>
  <si>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</si>
  <si>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</si>
  <si>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</si>
  <si>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</si>
  <si>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</si>
  <si>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</si>
  <si>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</si>
  <si>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</si>
  <si>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</si>
  <si>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</si>
  <si>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</si>
  <si>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</si>
  <si>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</si>
  <si>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</si>
  <si>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</si>
  <si>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</si>
  <si>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</si>
  <si>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</si>
  <si>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</si>
  <si>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</si>
  <si>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</si>
  <si>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</si>
  <si>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</si>
  <si>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</si>
  <si>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</si>
  <si>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</si>
  <si>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</si>
  <si>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</si>
  <si>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jed0742</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</si>
  <si>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</si>
  <si>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</si>
  <si>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</si>
  <si>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</si>
  <si>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</si>
  <si>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</si>
  <si>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</si>
  <si>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</si>
  <si>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</si>
  <si>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TT-20251125-02240</t>
  </si>
  <si>
    <t>EM team moved need 40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</si>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</sst>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66" dataDxfId="165" headerRowBorderDxfId="163" tableBorderDxfId="164" totalsRowBorderDxfId="162">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3" dataDxfId="22" headerRowBorderDxfId="20" tableBorderDxfId="21">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324.9799733796317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3</v>
      </c>
      <c r="D3" s="56" t="s">
        <v>8567</v>
      </c>
      <c r="E3" s="136" t="s">
        <v>39021</v>
      </c>
      <c r="F3" s="135">
        <v>45987.915983796294</v>
      </c>
      <c r="G3" s="134">
        <f ca="1">IFERROR(NOW()-F3,"-")</f>
        <v>1.2415509263519198E-2</v>
      </c>
      <c r="H3" s="135">
        <v>45987.90289351852</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45987.928399305558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45987.928399305558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45987.928399305558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45987.928399305558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45987.928399305558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45987.928399305558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45987.928399305558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45987.928399305558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45987.928399305558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45987.928399305558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45987.928399305558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45987.928399305558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45987.928399305558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45987.928399305558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45987.928399305558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45987.928399305558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45987.928399305558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45987.928399305558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45987.928399305558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45987.928399305558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45987.928399305558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45987.928399305558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45987.928399305558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45987.928399305558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45987.928399305558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45987.928399305558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45987.928399305558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45987.928399305558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45987.928399305558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45987.928399305558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45987.928399305558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45987.928399305558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45987.928399305558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45987.928399305558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45987.928399305558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45987.928399305558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45987.928399305558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45987.928399305558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45987.928399305558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45987.928399305558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45987.928399305558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45987.928399305558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45987.928399305558</v>
      </c>
      <c r="H46" s="135"/>
      <c r="I46" s="137" t="str">
        <f>IFERROR(VLOOKUP(D46,DB!A:F,6,0),"")</f>
        <v/>
      </c>
      <c r="J46" s="137" t="str">
        <f>IFERROR(VLOOKUP(D46,DB!A:G,7,0),"")</f>
        <v/>
      </c>
      <c r="K46" s="133"/>
      <c r="L46" s="132" t="str">
        <f>IFERROR(VLOOKUP(D46,DB!A:I,9,0),"")</f>
        <v/>
      </c>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162.92856134259637</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3.5409803240763722</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45987.928399305558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45987.928399305558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45987.928399305558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45987.928399305558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45987.928399305558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45987.928399305558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45987.928399305558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45987.928399305558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45987.928399305558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45987.928399305558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45987.928399305558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45987.928399305558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45987.928399305558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45987.928399305558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45987.928399305558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45987.928399305558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45987.928399305558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45987.928399305558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45987.928399305558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45987.928399305558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45987.928399305558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45987.928399305558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45987.928399305558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45987.928399305558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45987.928399305558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45987.928399305558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45987.928399305558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45987.928399305558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45987.928399305558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45987.928399305558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45987.928399305558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45987.928399305558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45987.928399305558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45987.928399305558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45987.928399305558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45987.928399305558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45987.928399305558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45987.928399305558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45987.928399305558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45987.928399305558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45987.928399305558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45987.928399305558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45987.928399305558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45987.928399305558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45987.928399305558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45987.928399305558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45987.928399305558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45987.928399305558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45987.928399305558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45987.928399305558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45987.928399305558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45987.928399305558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45987.928399305558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45987.928399305558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45987.928399305558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45987.928399305558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45987.928399305558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45987.928399305558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45987.928399305558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45987.928399305558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45987.928399305558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45987.928399305558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45987.928399305558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45987.928399305558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45987.928399305558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45987.928399305558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45987.928399305558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45987.928399305558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45987.928399305558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45987.928399305558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45987.928399305558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45987.928399305558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45987.928399305558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45987.928399305558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45987.928399305558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45987.928399305558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45987.928399305558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45987.928399305558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45987.928399305558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45987.928399305558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45987.928399305558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45987.928399305558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45987.928399305558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45987.928399305558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45987.928399305558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45987.928399305558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45987.928399305558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45987.928399305558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45987.928399305558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45987.928399305558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45987.928399305558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45987.928399305558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45987.928399305558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45987.928399305558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45987.928399305558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45987.928399305558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45987.928399305558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45987.928399305558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45987.928399305558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45987.928399305558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45987.928399305558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45987.928399305558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45987.928399305558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45987.928399305558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45987.928399305558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45987.928399305558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45987.928399305558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45987.928399305558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45987.928399305558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45987.928399305558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45987.928399305558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45987.928399305558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45987.928399305558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45987.928399305558</v>
      </c>
      <c r="H17" s="22"/>
      <c r="I17" s="19" t="str">
        <f>IFERROR(VLOOKUP(D17,DB!A:F,6,0),"")</f>
        <v/>
      </c>
      <c r="J17" s="18" t="str">
        <f>IFERROR(VLOOKUP(D17,DB!A:G,7,0),"")</f>
        <v/>
      </c>
      <c r="K17" s="42"/>
      <c r="L17" s="23" t="str">
        <f>IFERROR(VLOOKUP(D17,DB!A:I,9,0),"")</f>
        <v/>
      </c>
    </row>
    <row r="18" spans="1:12" ht="15" customHeight="1">
      <c r="A18" s="19"/>
      <c r="B18" s="58" t="str">
        <f>IFERROR(VLOOKUP(D18,DB!A:K,11,0),"")</f>
        <v>R3</v>
      </c>
      <c r="C18" s="18"/>
      <c r="D18" s="58" t="s">
        <v>20523</v>
      </c>
      <c r="E18" s="18"/>
      <c r="F18" s="20"/>
      <c r="G18" s="21">
        <f t="shared" ca="1" si="0"/>
        <v>45987.928399305558</v>
      </c>
      <c r="H18" s="22"/>
      <c r="I18" s="19" t="str">
        <f>IFERROR(VLOOKUP(D18,DB!A:F,6,0),"")</f>
        <v>SCECO</v>
      </c>
      <c r="J18" s="18" t="str">
        <f>IFERROR(VLOOKUP(D18,DB!A:G,7,0),"")</f>
        <v>Dead</v>
      </c>
      <c r="K18" s="42"/>
      <c r="L18" s="23" t="str">
        <f>IFERROR(VLOOKUP(D18,DB!A:I,9,0),"")</f>
        <v>Latis</v>
      </c>
    </row>
    <row r="19" spans="1:12" ht="15" customHeight="1">
      <c r="A19" s="19"/>
      <c r="B19" s="58" t="str">
        <f>IFERROR(VLOOKUP(D19,DB!A:K,11,0),"")</f>
        <v/>
      </c>
      <c r="C19" s="18"/>
      <c r="D19" s="18" t="str">
        <f>IFERROR(VLOOKUP(#REF!,DB!#REF!,7,0),"")</f>
        <v/>
      </c>
      <c r="E19" s="18"/>
      <c r="F19" s="20"/>
      <c r="G19" s="21">
        <f t="shared" ca="1" si="0"/>
        <v>45987.928399305558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45987.928399305558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45987.928399305558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45987.928399305558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45987.928399305558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45987.928399305558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45987.928399305558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45987.928399305558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45987.928399305558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45987.928399305558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45987.928399305558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45987.928399305558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45987.928399305558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45987.928399305558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45987.928399305558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45987.928399305558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45987.928399305558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45987.928399305558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45987.928399305558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45987.928399305558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45987.928399305558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45987.928399305558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45987.928399305558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45987.928399305558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45987.928399305558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45987.928399305558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45987.928399305558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45987.928399305558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45987.928399305558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45987.928399305558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45987.928399305558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45987.928399305558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45987.928399305558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45987.928399305558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45987.928399305558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45987.928399305558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45987.928399305558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45987.928399305558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45987.928399305558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45987.928399305558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45987.928399305558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45987.928399305558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45987.928399305558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45987.928399305558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45987.928399305558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45987.928399305558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45987.928399305558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45987.928399305558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45987.928399305558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45987.928399305558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45987.928399305558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45987.928399305558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45987.928399305558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45987.928399305558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45987.928399305558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45987.928399305558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45987.928399305558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45987.928399305558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45987.928399305558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45987.928399305558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45987.928399305558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45987.928399305558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45987.928399305558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45987.928399305558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45987.928399305558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45987.928399305558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45987.928399305558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45987.928399305558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45987.928399305558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45987.928399305558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45987.928399305558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45987.928399305558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45987.928399305558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45987.928399305558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45987.928399305558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45987.928399305558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45987.928399305558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45987.928399305558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45987.928399305558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45987.928399305558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45987.928399305558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45987.928399305558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45987.928399305558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45987.928399305558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45987.928399305558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45987.928399305558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45987.928399305558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45987.928399305558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45987.928399305558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45987.928399305558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45987.928399305558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45987.928399305558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45987.928399305558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45987.928399305558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45987.928399305558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45987.928399305558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45987.928399305558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45987.928399305558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45987.928399305558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45987.928399305558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45987.928399305558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45987.928399305558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45987.928399305558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45987.928399305558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45987.928399305558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45987.928399305558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45987.928399305558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45987.928399305558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45987.928399305558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45987.928399305558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45987.928399305558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45987.928399305558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45987.928399305558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45987.928399305558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45987.928399305558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45987.928399305558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45987.928399305558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45987.928399305558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45987.928399305558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45987.928399305558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45987.928399305558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45987.928399305558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45987.928399305558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45987.928399305558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45987.928399305558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45987.928399305558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45987.928399305558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45987.928399305558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45987.928399305558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45987.928399305558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45987.928399305558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45987.928399305558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45987.928399305558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45987.928399305558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45987.928399305558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45987.928399305558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45987.928399305558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45987.928399305558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45987.928399305558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45987.928399305558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45987.928399305558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45987.928399305558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45987.928399305558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45987.928399305558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45987.928399305558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45987.928399305558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45987.928399305558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45987.928399305558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45987.928399305558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45987.928399305558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45987.928399305558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45987.928399305558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45987.928399305558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45987.928399305558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45987.928399305558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45987.928399305558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45987.928399305558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45987.928399305558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45987.928399305558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45987.928399305558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45987.928399305558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45987.928399305558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45987.928399305558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45987.928399305558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45987.928399305558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45987.928399305558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45987.928399305558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45987.928399305558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45987.928399305558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45987.928399305558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45987.928399305558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45987.928399305558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45987.928399305558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45987.928399305558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45987.928399305558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45987.928399305558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45987.928399305558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45987.928399305558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45987.928399305558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45987.928399305558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45987.928399305558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45987.928399305558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45987.928399305558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45987.928399305558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45987.928399305558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45987.928399305558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45987.928399305558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45987.928399305558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45987.928399305558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45987.928399305558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45987.928399305558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45987.928399305558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45987.928399305558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45987.928399305558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45987.928399305558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45987.928399305558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45987.928399305558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45987.928399305558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45987.928399305558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45987.928399305558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45987.928399305558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45987.928399305558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45987.928399305558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45987.928399305558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45987.928399305558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45987.928399305558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45987.928399305558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45987.928399305558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45987.928399305558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45987.928399305558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45987.928399305558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45987.928399305558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45987.928399305558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45987.928399305558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45987.928399305558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45987.928399305558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45987.928399305558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45987.928399305558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45987.928399305558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45987.928399305558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45987.928399305558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45987.928399305558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45987.928399305558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45987.928399305558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45987.928399305558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45987.928399305558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45987.928399305558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45987.928399305558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45987.928399305558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45987.928399305558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45987.928399305558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45987.928399305558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45987.928399305558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45987.928399305558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45987.928399305558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45987.928399305558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45987.928399305558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45987.928399305558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45987.928399305558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45987.928399305558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45987.928399305558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45987.928399305558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45987.928399305558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45987.928399305558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45987.928399305558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45987.928399305558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45987.928399305558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45987.928399305558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45987.928399305558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45987.928399305558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45987.928399305558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45987.928399305558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45987.928399305558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45987.928399305558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45987.928399305558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45987.928399305558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45987.928399305558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45987.928399305558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45987.928399305558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45987.928399305558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45987.928399305558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45987.928399305558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45987.928399305558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45987.928399305558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45987.928399305558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45987.928399305558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45987.928399305558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45987.928399305558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45987.928399305558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45987.928399305558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45987.928399305558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45987.928399305558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45987.928399305558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45987.928399305558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45987.928399305558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45987.928399305558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45987.928399305558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45987.928399305558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45987.928399305558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45987.928399305558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45987.928399305558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45987.928399305558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45987.928399305558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45987.928399305558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45987.928399305558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45987.928399305558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45987.928399305558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45987.928399305558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45987.928399305558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45987.928399305558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45987.928399305558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45987.928399305558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45987.928399305558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45987.928399305558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45987.928399305558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45987.928399305558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45987.928399305558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45987.928399305558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45987.928399305558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45987.928399305558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45987.928399305558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45987.928399305558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45987.928399305558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45987.928399305558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45987.928399305558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45987.928399305558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45987.928399305558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45987.928399305558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45987.928399305558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45987.928399305558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45987.928399305558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45987.928399305558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45987.928399305558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45987.928399305558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45987.928399305558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45987.928399305558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45987.928399305558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45987.928399305558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45987.928399305558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45987.928399305558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45987.928399305558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45987.928399305558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45987.928399305558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45987.928399305558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45987.928399305558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45987.928399305558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45987.928399305558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45987.928399305558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45987.928399305558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45987.928399305558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45987.928399305558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45987.928399305558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45987.928399305558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45987.928399305558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45987.928399305558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45987.928399305558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45987.928399305558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45987.928399305558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45987.928399305558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45987.928399305558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45987.928399305558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45987.928399305558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45987.928399305558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45987.928399305558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45987.928399305558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45987.928399305558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45987.928399305558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45987.928399305558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45987.928399305558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45987.928399305558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45987.928399305558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45987.928399305558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45987.928399305558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45987.928399305558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45987.928399305558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45987.928399305558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45987.928399305558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45987.928399305558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45987.928399305558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45987.928399305558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45987.928399305558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45987.928399305558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45987.928399305558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45987.928399305558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45987.928399305558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45987.928399305558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45987.928399305558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45987.928399305558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45987.928399305558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45987.928399305558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45987.928399305558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45987.928399305558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45987.928399305558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45987.928399305558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45987.928399305558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45987.928399305558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45987.928399305558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45987.928399305558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45987.928399305558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45987.928399305558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45987.928399305558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45987.928399305558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45987.928399305558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45987.928399305558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45987.928399305558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45987.928399305558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45987.928399305558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45987.928399305558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45987.928399305558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45987.928399305558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45987.928399305558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45987.928399305558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45987.928399305558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45987.928399305558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45987.928399305558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45987.928399305558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45987.928399305558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45987.928399305558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45987.928399305558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45987.928399305558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45987.928399305558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45987.928399305558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45987.928399305558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45987.928399305558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45987.928399305558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45987.928399305558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45987.928399305558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45987.928399305558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45987.928399305558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45987.928399305558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45987.928399305558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45987.928399305558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45987.928399305558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45987.928399305558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45987.928399305558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45987.928399305558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45987.928399305558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45987.928399305558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45987.928399305558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45987.928399305558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45987.928399305558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45987.928399305558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45987.928399305558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45987.928399305558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45987.928399305558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45987.928399305558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45987.928399305558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45987.928399305558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45987.928399305558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45987.928399305558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45987.928399305558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45987.928399305558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45987.928399305558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45987.928399305558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45987.928399305558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45987.928399305558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45987.928399305558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45987.928399305558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45987.928399305558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45987.928399305558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45987.928399305558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45987.928399305558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45987.928399305558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45987.928399305558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45987.928399305558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45987.928399305558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45987.928399305558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45987.928399305558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45987.928399305558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45987.928399305558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45987.928399305558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45987.928399305558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45987.928399305558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45987.928399305558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45987.928399305558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45987.928399305558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45987.928399305558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45987.928399305558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45987.928399305558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45987.928399305558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45987.928399305558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45987.928399305558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45987.928399305558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45987.928399305558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45987.928399305558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45987.928399305558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45987.928399305558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45987.928399305558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45987.928399305558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45987.928399305558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45987.928399305558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45987.928399305558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45987.928399305558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45987.928399305558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45987.928399305558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45987.928399305558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45987.928399305558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45987.928399305558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45987.928399305558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45987.928399305558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45987.928399305558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45987.928399305558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45987.928399305558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45987.928399305558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45987.928399305558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45987.928399305558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45987.928399305558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45987.928399305558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45987.928399305558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45987.928399305558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45987.928399305558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45987.928399305558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45987.928399305558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45987.928399305558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45987.928399305558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45987.928399305558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45987.928399305558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45987.928399305558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45987.928399305558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45987.928399305558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45987.928399305558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45987.928399305558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45987.928399305558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45987.928399305558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45987.928399305558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45987.928399305558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45987.928399305558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45987.928399305558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45987.928399305558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45987.928399305558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45987.928399305558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45987.928399305558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45987.928399305558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45987.928399305558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45987.928399305558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45987.928399305558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45987.928399305558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45987.928399305558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45987.928399305558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45987.928399305558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45987.928399305558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45987.928399305558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45987.928399305558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45987.928399305558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45987.928399305558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45987.928399305558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45987.928399305558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45987.928399305558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45987.928399305558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45987.928399305558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45987.928399305558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45987.928399305558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45987.928399305558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45987.928399305558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45987.928399305558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45987.928399305558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45987.928399305558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45987.928399305558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45987.928399305558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45987.928399305558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45987.928399305558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45987.928399305558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45987.928399305558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45987.928399305558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45987.928399305558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45987.928399305558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45987.928399305558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45987.928399305558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45987.928399305558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45987.928399305558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45987.928399305558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45987.928399305558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45987.928399305558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45987.928399305558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45987.928399305558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45987.928399305558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45987.928399305558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45987.928399305558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45987.928399305558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45987.928399305558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45987.928399305558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45987.928399305558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45987.928399305558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45987.928399305558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45987.928399305558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45987.928399305558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45987.928399305558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45987.928399305558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45987.928399305558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45987.928399305558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45987.928399305558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45987.928399305558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45987.928399305558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45987.928399305558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45987.928399305558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45987.928399305558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45987.928399305558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45987.928399305558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45987.928399305558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45987.928399305558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45987.928399305558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45987.928399305558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45987.928399305558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45987.928399305558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45987.928399305558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45987.928399305558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45987.928399305558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45987.928399305558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45987.928399305558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45987.928399305558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45987.928399305558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45987.928399305558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45987.928399305558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45987.928399305558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45987.928399305558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45987.928399305558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45987.928399305558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45987.928399305558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45987.928399305558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45987.928399305558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45987.928399305558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45987.928399305558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45987.928399305558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45987.928399305558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45987.928399305558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45987.928399305558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45987.928399305558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45987.928399305558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45987.928399305558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45987.928399305558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45987.928399305558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45987.928399305558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45987.928399305558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45987.928399305558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45987.928399305558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45987.928399305558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45987.928399305558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45987.928399305558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45987.928399305558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45987.928399305558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45987.928399305558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45987.928399305558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45987.928399305558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45987.928399305558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45987.928399305558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45987.928399305558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45987.928399305558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45987.928399305558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45987.928399305558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45987.928399305558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45987.928399305558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45987.928399305558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45987.928399305558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45987.928399305558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45987.928399305558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45987.928399305558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45987.928399305558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45987.928399305558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45987.928399305558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45987.928399305558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45987.928399305558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45987.928399305558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45987.928399305558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45987.928399305558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45987.928399305558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45987.928399305558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45987.928399305558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45987.928399305558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45987.928399305558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45987.928399305558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45987.928399305558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45987.928399305558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45987.928399305558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45987.928399305558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45987.928399305558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45987.928399305558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45987.928399305558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45987.928399305558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45987.928399305558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45987.928399305558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45987.928399305558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45987.928399305558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45987.928399305558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45987.928399305558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45987.928399305558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45987.928399305558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45987.928399305558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45987.928399305558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45987.928399305558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45987.928399305558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45987.928399305558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45987.928399305558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45987.928399305558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45987.928399305558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45987.928399305558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45987.928399305558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45987.928399305558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45987.928399305558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45987.928399305558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45987.928399305558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45987.928399305558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45987.928399305558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45987.928399305558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45987.928399305558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45987.928399305558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45987.928399305558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45987.928399305558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45987.928399305558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45987.928399305558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45987.928399305558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45987.928399305558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45987.928399305558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45987.928399305558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45987.928399305558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45987.928399305558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45987.928399305558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45987.928399305558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45987.928399305558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45987.928399305558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45987.928399305558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45987.928399305558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45987.928399305558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45987.928399305558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45987.928399305558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45987.928399305558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45987.928399305558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45987.928399305558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45987.928399305558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45987.928399305558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45987.928399305558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45987.928399305558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45987.928399305558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45987.928399305558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45987.928399305558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45987.928399305558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45987.928399305558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45987.928399305558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45987.928399305558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45987.928399305558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45987.928399305558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45987.928399305558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45987.928399305558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45987.928399305558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45987.928399305558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45987.928399305558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45987.928399305558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45987.928399305558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45987.928399305558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45987.928399305558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45987.928399305558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45987.928399305558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45987.928399305558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45987.928399305558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45987.928399305558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45987.928399305558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45987.928399305558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45987.928399305558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45987.928399305558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45987.928399305558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45987.928399305558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45987.928399305558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45987.928399305558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45987.928399305558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45987.928399305558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45987.928399305558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45987.928399305558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45987.928399305558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45987.928399305558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45987.928399305558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45987.928399305558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45987.928399305558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45987.928399305558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45987.928399305558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45987.928399305558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45987.928399305558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45987.928399305558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45987.928399305558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45987.928399305558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45987.928399305558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45987.928399305558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45987.928399305558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45987.928399305558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45987.928399305558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45987.928399305558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45987.928399305558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45987.928399305558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45987.928399305558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45987.928399305558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45987.928399305558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45987.928399305558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45987.928399305558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45987.928399305558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45987.928399305558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45987.928399305558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45987.928399305558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45987.928399305558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45987.928399305558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45987.928399305558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45987.928399305558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45987.928399305558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45987.928399305558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45987.928399305558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45987.928399305558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45987.928399305558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45987.928399305558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45987.928399305558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45987.928399305558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45987.928399305558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45987.928399305558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45987.928399305558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45987.928399305558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45987.928399305558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45987.928399305558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45987.928399305558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45987.928399305558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45987.928399305558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45987.928399305558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45987.928399305558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45987.928399305558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45987.928399305558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45987.928399305558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45987.928399305558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45987.928399305558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45987.928399305558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45987.928399305558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45987.928399305558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45987.928399305558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45987.928399305558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45987.928399305558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45987.928399305558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45987.928399305558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45987.928399305558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45987.928399305558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45987.928399305558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45987.928399305558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45987.928399305558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45987.928399305558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45987.928399305558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45987.928399305558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45987.928399305558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45987.928399305558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45987.928399305558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45987.928399305558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45987.928399305558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45987.928399305558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45987.928399305558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45987.928399305558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45987.928399305558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45987.928399305558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45987.928399305558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45987.928399305558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45987.928399305558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45987.928399305558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45987.928399305558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45987.928399305558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45987.928399305558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45987.928399305558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45987.928399305558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45987.928399305558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45987.928399305558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45987.928399305558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45987.928399305558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45987.928399305558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45987.928399305558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45987.928399305558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45987.928399305558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45987.928399305558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45987.928399305558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45987.928399305558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45987.928399305558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45987.928399305558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45987.928399305558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45987.928399305558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45987.928399305558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45987.928399305558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45987.928399305558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45987.928399305558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45987.928399305558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45987.928399305558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45987.928399305558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45987.928399305558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45987.928399305558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45987.928399305558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45987.928399305558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45987.928399305558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45987.928399305558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45987.928399305558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45987.928399305558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45987.928399305558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45987.928399305558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45987.928399305558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45987.928399305558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45987.928399305558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45987.928399305558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45987.928399305558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45987.928399305558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45987.928399305558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45987.928399305558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45987.928399305558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45987.928399305558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45987.928399305558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45987.928399305558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45987.928399305558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45987.928399305558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45987.928399305558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45987.928399305558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45987.928399305558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45987.928399305558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45987.928399305558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45987.928399305558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45987.928399305558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45987.928399305558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45987.928399305558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45987.928399305558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45987.928399305558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45987.928399305558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45987.928399305558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45987.928399305558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45987.928399305558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45987.928399305558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45987.928399305558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45987.928399305558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45987.928399305558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45987.928399305558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45987.928399305558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45987.928399305558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45987.928399305558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45987.928399305558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45987.928399305558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45987.928399305558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45987.928399305558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45987.928399305558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45987.928399305558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45987.928399305558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45987.928399305558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45987.928399305558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45987.928399305558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45987.928399305558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45987.928399305558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45987.928399305558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45987.928399305558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45987.928399305558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45987.928399305558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45987.928399305558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45987.928399305558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45987.928399305558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45987.928399305558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45987.928399305558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45987.928399305558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45987.928399305558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45987.928399305558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45987.928399305558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45987.928399305558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45987.928399305558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45987.928399305558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45987.928399305558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45987.928399305558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284.44768171296164</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1</v>
      </c>
      <c r="D3" s="88" t="s">
        <v>39112</v>
      </c>
      <c r="E3" s="91" t="s">
        <v>39021</v>
      </c>
      <c r="F3" s="92"/>
      <c r="G3" s="93">
        <f t="shared" ref="G3:G32" ca="1" si="0">IFERROR(NOW()-F3,"")</f>
        <v>45987.928399305558</v>
      </c>
      <c r="H3" s="92">
        <v>45987.852175925924</v>
      </c>
      <c r="I3" s="92" t="str">
        <f>IFERROR(VLOOKUP(D3,DB!A:F,6,0),"")</f>
        <v>SCECO</v>
      </c>
      <c r="J3" s="92" t="str">
        <f>IFERROR(VLOOKUP(D3,DB!A:G,7,0),"")</f>
        <v>Dead+In progress</v>
      </c>
      <c r="K3" s="94" t="s">
        <v>39113</v>
      </c>
      <c r="L3" s="88" t="str">
        <f>IFERROR(VLOOKUP(D3,DB!A:I,9,0),"")</f>
        <v>Latis</v>
      </c>
    </row>
    <row r="4" spans="1:16" ht="15" customHeight="1">
      <c r="A4" s="110"/>
      <c r="B4" s="110" t="str">
        <f>IFERROR(VLOOKUP(D4,DB!A:K,11,0),"")</f>
        <v/>
      </c>
      <c r="C4" s="90"/>
      <c r="D4" s="88"/>
      <c r="E4" s="91"/>
      <c r="F4" s="92"/>
      <c r="G4" s="93">
        <f t="shared" ca="1" si="0"/>
        <v>45987.928399305558</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45987.928399305558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45987.928399305558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45987.928399305558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45987.928399305558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45987.928399305558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45987.928399305558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45987.928399305558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45987.928399305558</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45987.928399305558</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45987.928399305558</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45987.928399305558</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45987.928399305558</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45987.928399305558</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45987.928399305558</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45987.928399305558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45987.928399305558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45987.928399305558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45987.928399305558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45987.928399305558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45987.928399305558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45987.928399305558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45987.928399305558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45987.928399305558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45987.928399305558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45987.928399305558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45987.928399305558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45987.928399305558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45987.928399305558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45987.928399305558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45987.928399305558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45987.928399305558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45987.928399305558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45987.928399305558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45987.928399305558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45987.928399305558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45987.928399305558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45987.928399305558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45987.928399305558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45987.928399305558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45987.928399305558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45987.928399305558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45987.928399305558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45987.928399305558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45987.928399305558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45987.928399305558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45987.928399305558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45987.928399305558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45987.928399305558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45987.928399305558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45987.928399305558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45987.928399305558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45987.928399305558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45987.928399305558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45987.928399305558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45987.928399305558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45987.928399305558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45987.928399305558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45987.928399305558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45987.928399305558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45987.928399305558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45987.928399305558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45987.928399305558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45987.928399305558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45987.928399305558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45987.928399305558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45987.928399305558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45987.928399305558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45987.928399305558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45987.928399305558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45987.928399305558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45987.928399305558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45987.928399305558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45987.928399305558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45987.928399305558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45987.928399305558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45987.928399305558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45987.928399305558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45987.928399305558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45987.928399305558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45987.928399305558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45987.928399305558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45987.928399305558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45987.928399305558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45987.928399305558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45987.928399305558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45987.928399305558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45987.928399305558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45987.928399305558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45987.928399305558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45987.928399305558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45987.928399305558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45987.928399305558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45987.928399305558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45987.928399305558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45987.928399305558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45987.928399305558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45987.928399305558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45987.928399305558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45987.928399305558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45987.928399305558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45987.928399305558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45987.928399305558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45987.928399305558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45987.928399305558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45987.928399305558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45987.928399305558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45987.928399305558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45987.928399305558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45987.928399305558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45987.928399305558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45987.928399305558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45987.928399305558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45987.928399305558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45987.928399305558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45987.928399305558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45987.928399305558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45987.928399305558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45987.928399305558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45987.928399305558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45987.928399305558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45987.928399305558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45987.928399305558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45987.928399305558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45987.928399305558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45987.928399305558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45987.928399305558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45987.928399305558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45987.928399305558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45987.928399305558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45987.928399305558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45987.928399305558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45987.928399305558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45987.928399305558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45987.928399305558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45987.928399305558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45987.928399305558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45987.928399305558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45987.928399305558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45987.928399305558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45987.928399305558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45987.928399305558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45987.928399305558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45987.928399305558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45987.928399305558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45987.928399305558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45987.928399305558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45987.928399305558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45987.928399305558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45987.928399305558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45987.928399305558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45987.928399305558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45987.928399305558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45987.928399305558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45987.928399305558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45987.928399305558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45987.928399305558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45987.928399305558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45987.928399305558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45987.928399305558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45987.928399305558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45987.928399305558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45987.928399305558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45987.928399305558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45987.928399305558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45987.928399305558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45987.928399305558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45987.928399305558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45987.928399305558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45987.928399305558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45987.928399305558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45987.928399305558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45987.928399305558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45987.928399305558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45987.928399305558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45987.928399305558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45987.928399305558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45987.928399305558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45987.928399305558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45987.928399305558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45987.928399305558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45987.928399305558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45987.928399305558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45987.928399305558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45987.928399305558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45987.928399305558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45987.928399305558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45987.928399305558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45987.928399305558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45987.928399305558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45987.928399305558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45987.928399305558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45987.928399305558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45987.928399305558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45987.928399305558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45987.928399305558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45987.928399305558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45987.928399305558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45987.928399305558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45987.928399305558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45987.928399305558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45987.928399305558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45987.928399305558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45987.928399305558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45987.928399305558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45987.928399305558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45987.928399305558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45987.928399305558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45987.928399305558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45987.928399305558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45987.928399305558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45987.928399305558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45987.928399305558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45987.928399305558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45987.928399305558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45987.928399305558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45987.928399305558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45987.928399305558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45987.928399305558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45987.928399305558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45987.928399305558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45987.928399305558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45987.928399305558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45987.928399305558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45987.928399305558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45987.928399305558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45987.928399305558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45987.928399305558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45987.928399305558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45987.928399305558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45987.928399305558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45987.928399305558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45987.928399305558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45987.928399305558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45987.928399305558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45987.928399305558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45987.928399305558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45987.928399305558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45987.928399305558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45987.928399305558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45987.928399305558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45987.928399305558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45987.928399305558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45987.928399305558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45987.928399305558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45987.928399305558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45987.928399305558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45987.928399305558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45987.928399305558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45987.928399305558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45987.928399305558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45987.928399305558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45987.928399305558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45987.928399305558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45987.928399305558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45987.928399305558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45987.928399305558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45987.928399305558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45987.928399305558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45987.928399305558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45987.928399305558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45987.928399305558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45987.928399305558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45987.928399305558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45987.928399305558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45987.928399305558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45987.928399305558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45987.928399305558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45987.928399305558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45987.928399305558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45987.928399305558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45987.928399305558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45987.928399305558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45987.928399305558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45987.928399305558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45987.928399305558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45987.928399305558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45987.928399305558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45987.928399305558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45987.928399305558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45987.928399305558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45987.928399305558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45987.928399305558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45987.928399305558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45987.928399305558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45987.928399305558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45987.928399305558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45987.928399305558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45987.928399305558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45987.928399305558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45987.928399305558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45987.928399305558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45987.928399305558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45987.928399305558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45987.928399305558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45987.928399305558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45987.928399305558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45987.928399305558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45987.928399305558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45987.928399305558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45987.928399305558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45987.928399305558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45987.928399305558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45987.928399305558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45987.928399305558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45987.928399305558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45987.928399305558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45987.928399305558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45987.928399305558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45987.928399305558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45987.928399305558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45987.928399305558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45987.928399305558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45987.928399305558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45987.928399305558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45987.928399305558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45987.928399305558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45987.928399305558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45987.928399305558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45987.928399305558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45987.928399305558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45987.928399305558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45987.928399305558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45987.928399305558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45987.928399305558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45987.928399305558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45987.928399305558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45987.928399305558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45987.928399305558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45987.928399305558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45987.928399305558</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96.096339120369521</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39102</v>
      </c>
      <c r="F3" s="38">
        <v>45926.188877314817</v>
      </c>
      <c r="G3" s="105">
        <f t="shared" ref="G3" ca="1" si="0">IFERROR(NOW()-F3,"")</f>
        <v>61.739521990741196</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39102</v>
      </c>
      <c r="F4" s="107">
        <v>45948.661111111112</v>
      </c>
      <c r="G4" s="108">
        <f t="shared" ref="G4" ca="1" si="1">IFERROR(NOW()-F4,"")</f>
        <v>39.267288194445428</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6.5551006944442634</v>
      </c>
      <c r="H5" s="119">
        <v>45981.360798611109</v>
      </c>
      <c r="I5" s="106" t="str">
        <f>IFERROR(VLOOKUP(D5,DB!A:F,6,0),"")</f>
        <v>SCECO</v>
      </c>
      <c r="J5" s="106" t="str">
        <f>IFERROR(VLOOKUP(D5,DB!A:G,7,0),"")</f>
        <v>Dead</v>
      </c>
      <c r="K5" s="106" t="s">
        <v>39121</v>
      </c>
      <c r="L5" s="106" t="str">
        <f>IFERROR(VLOOKUP(D5,DB!A:I,9,0),"")</f>
        <v>Latis</v>
      </c>
    </row>
    <row r="6" spans="1:13" s="39" customFormat="1">
      <c r="A6" s="37" t="s">
        <v>39122</v>
      </c>
      <c r="B6" s="37" t="str">
        <f>IFERROR(VLOOKUP(D6,DB!A:K,11,0),"")</f>
        <v>R5</v>
      </c>
      <c r="C6" s="37">
        <v>1</v>
      </c>
      <c r="D6" s="37" t="s">
        <v>33139</v>
      </c>
      <c r="E6" s="37" t="s">
        <v>39021</v>
      </c>
      <c r="F6" s="38"/>
      <c r="G6" s="108">
        <f t="shared" ref="G6:G40" ca="1" si="2">IFERROR(NOW()-F6,"")</f>
        <v>45987.928399305558</v>
      </c>
      <c r="H6" s="38">
        <v>45987.8672337963</v>
      </c>
      <c r="I6" s="37" t="str">
        <f>IFERROR(VLOOKUP(D6,DB!A:F,6,0),"")</f>
        <v>Generator-SG</v>
      </c>
      <c r="J6" s="37" t="str">
        <f>IFERROR(VLOOKUP(D6,DB!A:G,7,0),"")</f>
        <v>Vandalized</v>
      </c>
      <c r="K6" s="37" t="s">
        <v>39123</v>
      </c>
      <c r="L6" s="37" t="str">
        <f>IFERROR(VLOOKUP(D6,DB!A:I,9,0),"")</f>
        <v>Latis</v>
      </c>
    </row>
    <row r="7" spans="1:13" s="39" customFormat="1">
      <c r="A7" s="37"/>
      <c r="B7" s="37" t="str">
        <f>IFERROR(VLOOKUP(D7,DB!A:K,11,0),"")</f>
        <v/>
      </c>
      <c r="C7" s="37"/>
      <c r="D7" s="148"/>
      <c r="E7" s="37"/>
      <c r="F7" s="38"/>
      <c r="G7" s="108">
        <f t="shared" ca="1" si="2"/>
        <v>45987.928399305558</v>
      </c>
      <c r="H7" s="38"/>
      <c r="I7" s="37" t="str">
        <f>IFERROR(VLOOKUP(D7,DB!A:F,6,0),"")</f>
        <v/>
      </c>
      <c r="J7" s="37" t="str">
        <f>IFERROR(VLOOKUP(D7,DB!A:G,7,0),"")</f>
        <v/>
      </c>
      <c r="K7" s="37"/>
      <c r="L7" s="37" t="str">
        <f>IFERROR(VLOOKUP(D7,DB!A:I,9,0),"")</f>
        <v/>
      </c>
    </row>
    <row r="8" spans="1:13" s="39" customFormat="1">
      <c r="A8" s="37"/>
      <c r="B8" s="37" t="str">
        <f>IFERROR(VLOOKUP(D8,DB!A:K,11,0),"")</f>
        <v/>
      </c>
      <c r="C8" s="37"/>
      <c r="D8" s="148"/>
      <c r="E8" s="37"/>
      <c r="F8" s="38"/>
      <c r="G8" s="108">
        <f t="shared" ca="1" si="2"/>
        <v>45987.928399305558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45987.928399305558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45987.928399305558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45987.928399305558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45987.928399305558</v>
      </c>
      <c r="H12" s="38"/>
      <c r="I12" s="37" t="str">
        <f>IFERROR(VLOOKUP(D12,DB!A:F,6,0),"")</f>
        <v/>
      </c>
      <c r="J12" s="37" t="str">
        <f>IFERROR(VLOOKUP(D12,DB!A:G,7,0),"")</f>
        <v/>
      </c>
      <c r="K12" s="37"/>
      <c r="L12" s="37" t="str">
        <f>IFERROR(VLOOKUP(D12,DB!A:I,9,0),"")</f>
        <v/>
      </c>
    </row>
    <row r="13" spans="1:13" s="39" customFormat="1">
      <c r="A13" s="37"/>
      <c r="B13" s="146" t="str">
        <f>IFERROR(VLOOKUP(D13,DB!A:K,11,0),"")</f>
        <v/>
      </c>
      <c r="C13" s="37"/>
      <c r="D13" s="37"/>
      <c r="E13" s="37"/>
      <c r="F13" s="38"/>
      <c r="G13" s="147">
        <f t="shared" ca="1" si="2"/>
        <v>45987.928399305558</v>
      </c>
      <c r="H13" s="38"/>
      <c r="I13" s="146" t="str">
        <f>IFERROR(VLOOKUP(D13,DB!A:F,6,0),"")</f>
        <v/>
      </c>
      <c r="J13" s="146" t="str">
        <f>IFERROR(VLOOKUP(D13,DB!A:G,7,0),"")</f>
        <v/>
      </c>
      <c r="K13" s="37"/>
      <c r="L13" s="146" t="str">
        <f>IFERROR(VLOOKUP(D13,DB!A:I,9,0),"")</f>
        <v/>
      </c>
    </row>
    <row r="14" spans="1:13" s="39" customFormat="1">
      <c r="A14" s="37"/>
      <c r="B14" s="146" t="str">
        <f>IFERROR(VLOOKUP(D14,DB!A:K,11,0),"")</f>
        <v/>
      </c>
      <c r="C14" s="37"/>
      <c r="D14" s="37"/>
      <c r="E14" s="37"/>
      <c r="F14" s="38"/>
      <c r="G14" s="147">
        <f t="shared" ca="1" si="2"/>
        <v>45987.928399305558</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45987.928399305558</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45987.928399305558</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45987.928399305558</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45987.928399305558</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45987.928399305558</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45987.928399305558</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45987.928399305558</v>
      </c>
      <c r="H21" s="38"/>
      <c r="I21" s="146" t="str">
        <f>IFERROR(VLOOKUP(D21,DB!A:F,6,0),"")</f>
        <v/>
      </c>
      <c r="J21" s="146" t="str">
        <f>IFERROR(VLOOKUP(D21,DB!A:G,7,0),"")</f>
        <v/>
      </c>
      <c r="K21" s="37"/>
      <c r="L21" s="146" t="str">
        <f>IFERROR(VLOOKUP(D21,DB!A:I,9,0),"")</f>
        <v/>
      </c>
    </row>
    <row r="22" spans="1:12">
      <c r="A22" s="37"/>
      <c r="B22" s="146" t="str">
        <f>IFERROR(VLOOKUP(D22,DB!A:K,11,0),"")</f>
        <v/>
      </c>
      <c r="C22" s="37"/>
      <c r="D22" s="37"/>
      <c r="E22" s="37"/>
      <c r="F22" s="38"/>
      <c r="G22" s="147">
        <f t="shared" ca="1" si="2"/>
        <v>45987.928399305558</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45987.928399305558</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45987.928399305558</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45987.928399305558</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45987.928399305558</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45987.928399305558</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45987.928399305558</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45987.928399305558</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45987.928399305558</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45987.928399305558</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45987.928399305558</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45987.928399305558</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45987.928399305558</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45987.928399305558</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45987.928399305558</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45987.928399305558</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45987.928399305558</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45987.928399305558</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45987.928399305558</v>
      </c>
      <c r="H40" s="38"/>
      <c r="I40" s="146" t="str">
        <f>IFERROR(VLOOKUP(D40,DB!A:F,6,0),"")</f>
        <v/>
      </c>
      <c r="J40" s="146" t="str">
        <f>IFERROR(VLOOKUP(D40,DB!A:G,7,0),"")</f>
        <v/>
      </c>
      <c r="K40" s="37"/>
      <c r="L40" s="146"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45987.928399305558</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45987.928399305558</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45987.928399305558</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45987.928399305558</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45987.928399305558</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45987.928399305558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45987.928399305558</v>
      </c>
      <c r="H8" s="126"/>
      <c r="I8" s="124" t="str">
        <f>IFERROR(VLOOKUP(D8,DB!A:F,6,0),"")</f>
        <v/>
      </c>
      <c r="J8" s="124" t="str">
        <f>IFERROR(VLOOKUP(D8,DB!A:G,7,0),"")</f>
        <v/>
      </c>
      <c r="K8" s="127" t="s">
        <v>39124</v>
      </c>
      <c r="L8" s="128" t="str">
        <f>IFERROR(VLOOKUP(D8,DB!A:I,9,0),"")</f>
        <v/>
      </c>
    </row>
    <row r="9" spans="1:16382" ht="31.5" customHeight="1">
      <c r="A9" s="123"/>
      <c r="B9" s="124" t="str">
        <f>IFERROR(VLOOKUP(D9,DB!A:K,11,0),"")</f>
        <v/>
      </c>
      <c r="C9" s="125"/>
      <c r="D9" s="124"/>
      <c r="E9" s="106"/>
      <c r="F9" s="126"/>
      <c r="G9" s="72">
        <f ca="1">IFERROR(NOW()-F9,"-")</f>
        <v>45987.928399305558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45987.928399305558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45987.928399305558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45987.928399305558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45987.928399305558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45987.928399305558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45987.928399305558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45987.928399305558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45987.928399305558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45987.928399305558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45987.928399305558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45987.928399305558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45987.928399305558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45987.928399305558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45987.928399305558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45987.928399305558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45987.928399305558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45987.928399305558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45987.928399305558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45987.928399305558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45987.928399305558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45987.928399305558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45987.928399305558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45987.928399305558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45987.928399305558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45987.928399305558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45987.928399305558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45987.928399305558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45987.928399305558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45987.928399305558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45987.928399305558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45987.928399305558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45987.928399305558</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2025-11-26T19:18:57Z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