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57" documentId="120_S{2AC9BD13-BADA-5192-A53E-5A8FF88502F6}" xr6:coauthVersionLast="47" xr6:coauthVersionMax="47" xr10:uidLastSave="{3C7C5E70-8AEE-4835-ABBE-70F217DD068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<sst xmlns="http://schemas.openxmlformats.org/spreadsheetml/2006/main" count="181590" uniqueCount="39210">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</sst>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332.05134340277436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45994.999769097223</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45994.999769097223</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45994.999769097223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45994.999769097223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45994.9997693287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45994.9997693287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45994.9997693287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45994.9997693287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45994.9997693287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45994.9997693287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45994.9997693287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45994.9997693287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45994.9997693287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45994.9997693287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45994.9997693287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45994.9997693287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45994.9997693287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45994.9997693287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45994.9997693287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45994.9997693287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45994.9997693287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45994.9997693287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45994.9997693287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45994.9997693287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45994.9997693287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45994.9997693287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45994.9997693287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45994.9997693287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45994.9997693287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45994.9997693287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45994.9997693287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45994.9997693287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45994.9997693287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45994.9997693287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45994.9997693287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45994.9997693287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45994.9997693287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45994.9997693287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45994.9997693287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45994.9997693287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45994.9997693287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45994.9997693287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45994.9997693287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45994.9997693287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45994.9997693287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45994.9997693287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45994.9997693287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45994.9997693287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45994.9997693287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45994.9997693287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45994.9997693287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45994.9997693287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45994.9997693287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45994.9997693287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45994.9997693287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45994.9997693287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45994.9997693287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45994.9997693287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45994.9997693287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45994.9997693287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45994.9997693287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45994.9997693287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45994.9997693287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45994.9997693287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45994.9997693287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45994.9997693287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45994.9997693287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45994.9997693287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45994.9997693287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45994.9997693287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45994.9997693287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45994.9997693287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45994.9997693287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45994.9997693287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45994.9997693287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45994.9997693287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45994.9997693287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45994.9997693287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45994.9997693287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45994.9997693287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45994.9997693287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45994.9997693287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45994.9997693287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45994.9997693287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45994.9997693287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45994.9997693287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45994.9997693287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45994.9997693287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45994.9997693287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45994.9997693287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45994.9997693287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45994.9997693287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45994.9997693287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45994.9997693287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45994.9997693287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45994.9997693287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45994.9997693287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45994.9997693287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45994.9997693287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45994.9997693287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45994.9997693287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45994.9997693287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45994.9997693287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45994.9997693287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45994.9997693287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45994.9997693287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45994.9997693287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45994.9997693287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45994.9997693287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45994.9997693287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45994.9997693287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45994.9997693287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45994.9997693287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45994.9997693287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45994.9997693287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45994.9997693287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45994.9997693287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45994.9997693287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45994.9997693287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45994.9997693287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45994.9997693287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45994.9997693287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45994.9997693287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45994.9997693287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45994.9997693287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45994.9997693287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45994.9997693287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45994.9997693287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45994.9997693287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45994.9997693287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45994.9997693287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45994.9997693287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45994.9997693287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45994.9997693287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45994.9997693287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45994.9997693287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45994.9997693287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45994.9997693287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45994.9997693287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45994.9997693287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45994.9997693287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45994.9997693287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45994.9997693287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45994.9997693287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45994.9997693287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45994.9997693287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45994.9997693287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45994.9997693287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45994.9997693287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45994.9997693287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45994.9997693287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45994.9997693287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45994.9997693287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45994.9997693287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45994.9997693287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45994.9997693287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45994.9997693287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45994.9997693287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45994.9997693287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45994.9997693287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45994.9997693287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45994.9997693287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45994.9997693287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45994.9997693287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45994.9997693287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45994.9997693287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45994.9997693287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45994.9997693287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45994.9997693287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45994.9997693287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45994.9997693287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45994.9997693287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45994.9997693287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45994.9997693287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45994.9997693287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45994.9997693287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45994.9997693287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45994.9997693287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45994.9997693287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45994.9997693287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45994.9997693287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45994.9997693287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45994.9997693287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45994.9997693287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45994.9997693287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45994.9997693287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45994.9997693287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45994.9997693287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45994.9997693287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45994.9997693287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45994.9997693287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45994.9997693287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45994.9997693287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45994.9997693287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45994.9997693287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45994.9997693287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45994.9997693287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45994.9997693287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45994.9997693287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45994.9997693287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45994.9997693287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45994.9997693287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45994.9997693287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244D82FE-25B7-436F-9250-04A7E524785D}"/>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169.99993136573903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10.612350347219035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45994.9997693287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45994.9997693287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45994.9997693287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45994.9997693287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45994.9997693287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45994.9997693287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45994.9997693287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45994.9997693287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45994.9997693287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45994.9997693287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45994.9997693287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45994.9997693287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45994.9997693287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45994.9997693287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45994.9997693287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45994.9997693287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45994.9997693287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45994.9997693287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45994.9997693287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45994.9997693287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45994.9997693287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45994.9997693287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45994.9997693287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45994.9997693287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45994.9997693287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45994.9997693287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45994.9997693287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45994.9997693287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45994.9997693287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45994.9997693287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45994.9997693287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45994.9997693287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45994.9997693287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45994.9997693287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45994.9997693287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45994.9997693287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45994.9997693287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45994.9997693287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45994.9997693287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45994.9997693287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45994.9997693287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45994.9997693287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45994.9997693287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45994.9997693287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45994.9997693287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45994.9997693287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45994.9997693287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45994.9997693287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45994.9997693287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45994.9997693287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45994.9997693287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45994.9997693287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45994.9997693287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45994.9997693287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45994.9997693287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45994.9997693287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45994.9997693287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45994.9997693287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45994.9997693287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45994.9997693287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45994.9997693287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45994.9997693287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45994.9997693287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45994.9997693287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45994.9997693287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45994.9997693287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45994.9997693287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45994.9997693287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45994.9997693287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45994.9997693287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45994.9997693287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45994.9997693287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45994.9997693287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45994.9997693287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45994.9997693287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45994.9997693287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45994.9997693287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45994.9997693287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45994.9997693287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45994.9997693287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45994.9997693287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45994.9997693287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45994.9997693287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45994.9997693287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45994.9997693287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45994.9997693287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45994.9997693287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45994.9997693287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45994.9997693287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45994.9997693287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45994.9997693287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45994.9997693287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45994.9997693287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45994.9997693287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45994.9997693287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45994.9997693287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45994.9997693287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45994.9997693287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45994.9997693287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45994.9997693287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45994.9997693287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45994.9997693287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45994.9997693287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45994.9997693287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45994.9997693287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45994.9997693287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45994.9997693287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45994.9997693287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45994.9997693287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45994.9997693287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45994.9997693287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45994.9997693287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45994.9997693287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45994.9997693287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45994.9997693287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45994.9997693287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45994.9997693287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45994.9997693287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45994.9997693287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45994.9997693287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45994.9997693287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45994.9997693287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45994.9997693287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45994.9997693287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45994.9997693287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45994.9997693287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45994.9997693287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45994.9997693287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45994.9997693287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45994.9997693287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45994.9997693287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45994.9997693287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45994.9997693287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45994.9997693287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45994.9997693287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45994.9997693287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45994.9997693287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45994.9997693287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45994.9997693287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45994.9997693287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45994.9997693287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45994.9997693287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45994.9997693287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45994.9997693287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45994.9997693287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45994.9997693287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45994.9997693287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45994.9997693287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45994.9997693287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45994.9997693287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45994.9997693287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45994.9997693287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45994.9997693287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45994.9997693287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45994.9997693287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45994.9997693287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45994.9997693287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45994.9997693287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45994.9997693287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45994.9997693287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45994.9997693287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45994.9997693287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45994.9997693287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45994.9997693287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45994.9997693287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45994.9997693287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45994.9997693287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45994.9997693287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45994.9997693287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45994.9997693287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45994.9997693287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45994.9997693287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45994.9997693287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45994.9997693287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45994.9997693287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45994.9997693287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45994.9997693287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45994.9997693287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45994.9997693287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45994.9997693287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45994.9997693287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45994.9997693287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45994.9997693287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45994.9997693287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45994.9997693287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45994.9997693287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45994.9997693287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45994.9997693287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45994.9997693287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45994.9997693287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45994.9997693287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45994.9997693287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45994.9997693287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45994.9997693287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45994.9997693287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45994.9997693287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45994.9997693287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45994.9997693287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45994.9997693287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45994.9997693287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45994.9997693287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45994.9997693287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45994.9997693287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45994.9997693287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45994.9997693287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45994.9997693287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45994.9997693287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45994.9997693287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45994.9997693287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45994.9997693287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45994.9997693287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45994.9997693287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45994.9997693287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45994.9997693287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45994.9997693287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45994.9997693287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45994.9997693287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45994.9997693287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45994.9997693287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45994.9997693287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45994.9997693287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45994.9997693287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45994.9997693287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45994.9997693287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45994.9997693287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45994.9997693287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45994.9997693287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45994.9997693287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45994.9997693287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45994.9997693287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45994.9997693287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45994.9997693287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45994.9997693287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45994.9997693287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45994.9997693287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45994.9997693287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45994.9997693287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45994.9997693287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45994.9997693287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45994.9997693287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45994.9997693287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45994.9997693287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45994.9997693287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45994.9997693287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45994.9997693287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45994.9997693287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45994.9997693287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45994.9997693287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45994.9997693287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45994.9997693287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45994.9997693287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45994.9997693287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45994.9997693287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45994.9997693287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45994.9997693287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45994.9997693287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45994.9997693287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45994.9997693287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45994.9997693287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45994.9997693287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45994.9997693287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45994.9997693287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45994.9997693287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45994.9997693287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45994.9997693287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45994.9997693287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45994.9997693287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45994.9997693287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45994.9997693287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45994.9997693287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45994.9997693287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45994.9997693287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45994.9997693287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45994.9997693287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45994.9997693287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45994.9997693287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45994.9997693287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45994.9997693287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45994.9997693287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45994.9997693287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45994.9997693287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45994.9997693287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45994.9997693287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45994.9997693287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45994.9997693287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45994.9997693287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45994.9997693287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45994.9997693287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45994.9997693287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45994.9997693287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45994.9997693287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45994.9997693287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45994.9997693287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45994.9997693287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45994.9997693287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45994.9997693287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45994.9997693287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45994.9997693287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45994.9997693287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45994.9997693287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45994.9997693287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45994.9997693287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45994.9997693287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45994.9997693287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45994.9997693287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45994.9997693287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45994.9997693287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45994.9997693287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45994.9997693287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45994.9997693287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45994.9997693287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45994.9997693287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45994.9997693287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45994.9997693287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45994.9997693287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45994.9997693287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45994.9997693287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45994.9997693287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45994.9997693287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45994.9997693287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45994.9997693287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45994.9997693287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45994.9997693287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45994.9997693287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45994.9997693287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45994.9997693287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45994.9997693287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45994.9997693287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45994.9997693287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45994.9997693287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45994.9997693287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45994.9997693287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45994.9997693287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45994.9997693287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45994.9997693287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45994.9997693287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45994.9997693287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45994.9997693287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45994.9997693287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45994.9997693287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45994.9997693287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45994.9997693287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45994.9997693287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45994.9997693287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45994.9997693287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45994.9997693287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45994.9997693287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45994.9997693287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45994.9997693287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45994.9997693287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45994.9997693287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45994.9997693287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45994.9997693287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45994.9997693287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45994.9997693287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45994.9997693287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45994.9997693287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45994.9997693287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45994.9997693287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45994.9997693287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45994.9997693287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45994.9997693287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45994.9997693287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45994.9997693287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45994.9997693287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45994.9997693287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45994.9997693287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45994.9997693287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45994.9997693287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45994.9997693287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45994.9997693287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45994.9997693287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45994.9997693287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45994.9997693287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45994.9997693287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45994.9997693287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45994.9997693287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45994.9997693287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45994.9997693287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45994.9997693287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45994.9997693287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45994.9997693287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45994.9997693287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45994.9997693287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45994.9997693287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45994.9997693287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45994.9997693287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45994.9997693287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45994.9997693287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45994.9997693287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45994.9997693287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45994.9997693287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45994.9997693287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45994.9997693287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45994.9997693287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45994.9997693287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45994.9997693287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45994.9997693287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45994.9997693287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45994.9997693287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45994.9997693287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45994.9997693287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45994.9997693287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45994.9997693287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45994.9997693287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45994.9997693287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45994.9997693287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45994.9997693287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45994.9997693287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45994.9997693287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45994.9997693287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45994.9997693287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45994.9997693287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45994.9997693287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45994.9997693287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45994.9997693287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45994.9997693287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45994.9997693287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45994.9997693287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45994.9997693287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45994.9997693287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45994.9997693287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45994.9997693287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45994.9997693287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45994.9997693287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45994.9997693287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45994.9997693287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45994.9997693287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45994.9997693287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45994.9997693287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45994.9997693287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45994.9997693287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45994.9997693287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45994.9997693287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45994.9997693287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45994.9997693287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45994.9997693287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45994.9997693287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45994.9997693287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45994.9997693287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45994.9997693287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45994.9997693287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45994.9997693287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45994.9997693287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45994.9997693287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45994.9997693287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45994.9997693287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45994.9997693287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45994.9997693287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45994.9997693287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45994.9997693287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45994.9997693287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45994.9997693287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45994.9997693287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45994.9997693287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45994.9997693287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45994.9997693287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45994.9997693287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45994.9997693287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45994.9997693287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45994.9997693287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45994.9997693287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45994.9997693287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45994.9997693287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45994.9997693287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45994.9997693287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45994.9997693287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45994.9997693287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45994.9997693287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45994.9997693287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45994.9997693287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45994.9997693287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45994.9997693287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45994.9997693287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45994.9997693287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45994.9997693287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45994.9997693287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45994.9997693287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45994.9997693287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45994.9997693287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45994.9997693287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45994.9997693287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45994.9997693287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45994.9997693287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45994.9997693287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45994.9997693287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45994.9997693287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45994.9997693287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45994.9997693287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45994.9997693287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45994.9997693287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45994.9997693287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45994.9997693287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45994.9997693287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45994.9997693287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45994.9997693287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45994.9997693287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45994.9997693287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45994.9997693287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45994.9997693287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45994.9997693287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45994.9997693287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45994.9997693287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45994.9997693287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45994.9997693287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45994.9997693287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45994.9997693287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45994.9997693287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45994.9997693287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45994.9997693287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45994.9997693287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45994.9997693287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45994.9997693287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45994.9997693287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45994.9997693287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45994.9997693287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45994.9997693287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45994.9997693287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45994.9997693287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45994.9997693287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45994.9997693287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45994.9997693287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45994.9997693287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45994.9997693287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45994.9997693287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45994.9997693287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45994.9997693287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45994.9997693287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45994.9997693287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45994.9997693287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45994.9997693287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45994.9997693287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45994.9997693287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45994.9997693287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45994.9997693287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45994.9997693287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45994.9997693287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45994.9997693287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45994.9997693287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45994.9997693287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45994.9997693287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45994.9997693287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45994.9997693287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45994.9997693287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45994.9997693287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45994.9997693287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45994.9997693287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45994.9997693287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45994.9997693287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45994.9997693287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45994.9997693287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45994.9997693287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45994.9997693287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45994.9997693287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45994.9997693287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45994.9997693287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45994.9997693287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45994.9997693287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45994.9997693287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45994.9997693287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45994.9997693287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45994.9997693287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45994.9997693287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45994.9997693287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45994.9997693287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45994.9997693287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45994.9997693287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45994.9997693287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45994.9997693287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45994.9997693287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45994.9997693287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45994.9997693287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45994.9997693287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45994.9997693287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45994.9997693287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45994.9997693287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45994.9997693287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45994.9997693287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45994.9997693287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45994.9997693287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45994.9997693287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45994.9997693287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45994.9997693287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45994.9997693287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45994.9997693287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45994.9997693287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45994.9997693287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45994.9997693287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45994.9997693287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45994.9997693287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45994.9997693287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45994.9997693287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45994.9997693287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45994.9997693287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45994.9997693287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45994.9997693287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45994.9997693287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45994.9997693287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45994.9997693287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45994.9997693287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45994.9997693287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45994.9997693287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45994.9997693287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45994.9997693287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45994.9997693287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45994.9997693287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45994.9997693287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45994.9997693287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45994.9997693287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45994.9997693287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45994.9997693287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45994.9997693287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45994.9997693287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45994.9997693287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45994.9997693287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45994.9997693287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45994.9997693287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45994.9997693287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45994.9997693287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45994.9997693287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45994.9997693287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45994.9997693287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45994.9997693287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45994.9997693287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45994.9997693287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45994.9997693287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45994.9997693287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45994.9997693287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45994.9997693287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45994.9997693287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45994.9997693287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45994.9997693287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45994.9997693287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45994.9997693287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45994.9997693287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45994.9997693287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45994.9997693287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45994.9997693287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45994.9997693287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45994.9997693287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45994.9997693287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45994.9997693287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45994.9997693287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45994.9997693287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45994.9997693287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45994.9997693287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45994.9997693287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45994.9997693287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45994.9997693287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45994.9997693287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45994.9997693287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45994.9997693287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45994.9997693287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45994.9997693287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45994.9997693287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45994.9997693287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45994.9997693287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45994.9997693287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45994.9997693287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45994.9997693287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45994.9997693287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45994.9997693287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45994.9997693287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45994.9997693287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45994.9997693287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45994.9997693287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45994.9997693287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45994.9997693287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45994.9997693287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45994.9997693287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45994.9997693287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45994.9997693287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45994.9997693287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45994.9997693287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45994.9997693287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45994.9997693287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45994.9997693287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45994.9997693287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45994.9997693287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45994.9997693287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45994.9997693287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45994.9997693287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45994.9997693287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45994.9997693287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45994.9997693287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45994.9997693287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45994.9997693287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45994.9997693287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45994.9997693287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45994.9997693287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45994.9997693287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45994.9997693287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45994.9997693287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45994.9997693287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45994.9997693287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45994.9997693287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45994.9997693287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45994.9997693287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45994.9997693287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45994.9997693287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45994.9997693287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45994.9997693287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45994.9997693287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45994.9997693287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45994.9997693287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45994.9997693287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45994.9997693287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45994.9997693287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45994.9997693287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45994.9997693287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45994.9997693287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45994.9997693287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45994.9997693287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45994.9997693287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45994.9997693287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45994.9997693287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45994.9997693287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45994.9997693287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45994.9997693287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45994.9997693287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45994.9997693287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45994.9997693287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45994.9997693287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45994.9997693287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45994.9997693287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45994.9997693287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45994.9997693287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45994.9997693287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45994.9997693287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45994.9997693287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45994.9997693287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45994.9997693287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45994.9997693287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45994.9997693287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45994.9997693287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45994.9997693287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45994.9997693287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45994.9997693287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45994.9997693287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45994.9997693287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45994.9997693287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45994.9997693287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45994.9997693287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45994.9997693287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45994.9997693287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45994.9997693287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45994.9997693287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45994.9997693287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45994.9997693287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45994.9997693287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45994.9997693287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45994.9997693287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45994.9997693287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45994.9997693287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45994.9997693287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45994.9997693287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45994.9997693287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45994.9997693287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45994.9997693287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45994.9997693287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45994.9997693287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45994.9997693287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45994.9997693287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45994.9997693287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45994.9997693287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45994.9997693287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45994.9997693287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45994.9997693287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45994.9997693287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45994.9997693287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45994.9997693287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45994.9997693287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45994.9997693287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45994.9997693287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45994.9997693287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45994.9997693287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45994.9997693287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45994.9997693287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45994.9997693287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45994.9997693287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45994.9997693287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45994.9997693287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45994.9997693287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45994.9997693287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45994.9997693287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45994.9997693287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45994.9997693287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45994.9997693287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45994.9997693287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45994.9997693287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45994.9997693287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45994.9997693287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45994.9997693287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45994.9997693287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45994.9997693287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45994.9997693287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45994.9997693287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45994.9997693287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45994.9997693287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45994.9997693287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45994.9997693287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45994.9997693287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45994.9997693287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45994.9997693287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45994.9997693287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45994.9997693287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45994.9997693287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45994.9997693287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45994.9997693287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45994.9997693287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45994.9997693287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45994.9997693287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45994.9997693287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45994.9997693287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45994.9997693287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45994.9997693287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45994.9997693287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45994.9997693287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45994.9997693287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45994.9997693287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45994.9997693287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45994.9997693287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45994.9997693287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45994.9997693287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45994.9997693287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45994.9997693287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45994.9997693287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45994.9997693287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45994.9997693287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45994.9997693287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45994.9997693287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45994.9997693287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45994.9997693287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45994.9997693287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45994.9997693287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45994.9997693287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45994.9997693287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45994.9997693287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45994.9997693287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45994.9997693287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45994.9997693287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45994.9997693287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45994.9997693287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45994.9997693287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45994.9997693287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45994.9997693287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45994.9997693287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45994.9997693287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45994.9997693287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45994.9997693287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45994.9997693287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45994.9997693287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45994.9997693287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45994.9997693287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45994.9997693287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45994.9997693287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45994.9997693287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45994.9997693287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45994.9997693287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45994.9997693287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45994.9997693287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45994.9997693287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45994.9997693287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45994.9997693287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45994.9997693287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45994.9997693287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45994.9997693287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45994.9997693287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45994.9997693287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45994.9997693287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45994.9997693287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45994.9997693287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45994.9997693287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45994.9997693287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45994.9997693287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45994.9997693287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45994.9997693287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45994.9997693287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45994.9997693287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45994.9997693287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45994.9997693287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45994.9997693287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45994.9997693287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45994.9997693287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45994.9997693287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45994.9997693287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45994.9997693287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45994.9997693287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45994.9997693287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45994.9997693287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45994.9997693287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45994.9997693287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45994.9997693287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45994.9997693287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45994.9997693287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45994.9997693287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45994.9997693287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45994.9997693287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45994.9997693287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45994.9997693287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45994.9997693287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45994.9997693287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45994.9997693287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45994.9997693287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45994.9997693287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45994.9997693287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45994.9997693287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45994.9997693287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45994.9997693287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45994.9997693287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45994.9997693287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45994.9997693287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45994.9997693287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45994.9997693287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45994.9997693287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45994.9997693287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45994.9997693287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45994.9997693287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45994.9997693287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45994.9997693287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45994.9997693287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45994.9997693287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45994.9997693287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45994.9997693287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45994.9997693287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45994.9997693287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45994.9997693287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45994.9997693287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45994.9997693287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45994.9997693287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45994.9997693287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45994.9997693287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45994.9997693287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45994.9997693287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45994.9997693287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45994.9997693287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45994.9997693287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45994.9997693287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45994.9997693287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45994.9997693287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45994.9997693287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45994.9997693287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45994.9997693287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45994.9997693287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45994.9997693287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45994.9997693287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45994.9997693287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45994.9997693287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45994.9997693287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45994.9997693287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45994.9997693287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291.5190517361043</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1.7130439809989184E-2</v>
      </c>
      <c r="H3" s="92">
        <v>45994.977592592593</v>
      </c>
      <c r="I3" s="110" t="str">
        <f>IFERROR(VLOOKUP(D3,DB!A:F,6,0),"")</f>
        <v>Generator-SG</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45994.9997693287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45994.9997693287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45994.9997693287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45994.9997693287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45994.9997693287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45994.9997693287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45994.9997693287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45994.9997693287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45994.9997693287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45994.9997693287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45994.9997693287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45994.9997693287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45994.9997693287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45994.9997693287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45994.9997693287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45994.9997693287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45994.9997693287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45994.9997693287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45994.9997693287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45994.9997693287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45994.9997693287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45994.9997693287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45994.9997693287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45994.9997693287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45994.9997693287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45994.9997693287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45994.9997693287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45994.9997693287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45994.9997693287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45994.9997693287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45994.9997693287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45994.9997693287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45994.9997693287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45994.9997693287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45994.9997693287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45994.9997693287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45994.9997693287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45994.9997693287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45994.9997693287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45994.9997693287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45994.9997693287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45994.9997693287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45994.9997693287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45994.9997693287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45994.9997693287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45994.9997693287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45994.9997693287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45994.9997693287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45994.9997693287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45994.9997693287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45994.9997693287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45994.9997693287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45994.9997693287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45994.9997693287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45994.9997693287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45994.9997693287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45994.9997693287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45994.9997693287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45994.9997693287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45994.9997693287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45994.9997693287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45994.9997693287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45994.9997693287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45994.9997693287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45994.9997693287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45994.9997693287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45994.9997693287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45994.9997693287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45994.9997693287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45994.9997693287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45994.9997693287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45994.9997693287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45994.9997693287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45994.9997693287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45994.9997693287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45994.9997693287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45994.9997693287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45994.9997693287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45994.9997693287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45994.9997693287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45994.9997693287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45994.9997693287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45994.9997693287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45994.9997693287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45994.9997693287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45994.9997693287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45994.9997693287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45994.9997693287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45994.9997693287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45994.9997693287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45994.9997693287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45994.9997693287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45994.9997693287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45994.9997693287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45994.9997693287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45994.9997693287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45994.9997693287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45994.9997693287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45994.9997693287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45994.9997693287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45994.9997693287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45994.9997693287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45994.9997693287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45994.9997693287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45994.9997693287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45994.9997693287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45994.9997693287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45994.9997693287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45994.9997693287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45994.9997693287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45994.9997693287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45994.9997693287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45994.9997693287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45994.9997693287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45994.9997693287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45994.9997693287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45994.9997693287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45994.9997693287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45994.9997693287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45994.9997693287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45994.9997693287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45994.9997693287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45994.9997693287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45994.9997693287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45994.9997693287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45994.9997693287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45994.9997693287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45994.9997693287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45994.9997693287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45994.9997693287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45994.9997693287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45994.9997693287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45994.9997693287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45994.9997693287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45994.9997693287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45994.9997693287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45994.9997693287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45994.9997693287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45994.9997693287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45994.9997693287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45994.9997693287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45994.9997693287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45994.9997693287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45994.9997693287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45994.9997693287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45994.9997693287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45994.9997693287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45994.9997693287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45994.9997693287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45994.9997693287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45994.9997693287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45994.9997693287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45994.9997693287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45994.9997693287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45994.9997693287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45994.9997693287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45994.9997693287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45994.9997693287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45994.9997693287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45994.9997693287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45994.9997693287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45994.9997693287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45994.9997693287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45994.9997693287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45994.9997693287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45994.9997693287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45994.9997693287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45994.9997693287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45994.9997693287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45994.9997693287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45994.9997693287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45994.9997693287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45994.9997693287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45994.9997693287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45994.9997693287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45994.9997693287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45994.9997693287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45994.9997693287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45994.9997693287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45994.9997693287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45994.9997693287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45994.9997693287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45994.9997693287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45994.9997693287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45994.9997693287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45994.9997693287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45994.9997693287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45994.9997693287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45994.9997693287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45994.9997693287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45994.9997693287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45994.9997693287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45994.9997693287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45994.9997693287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45994.9997693287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45994.9997693287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45994.9997693287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45994.9997693287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45994.9997693287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45994.9997693287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45994.9997693287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45994.9997693287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45994.9997693287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45994.9997693287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45994.9997693287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45994.9997693287</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103.16770914351218</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68.810892013883858</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46.33865821758809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13.626470717586926</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37" t="s">
        <v>33061</v>
      </c>
      <c r="E6" s="37" t="s">
        <v>39185</v>
      </c>
      <c r="F6" s="38">
        <v>45994.817233796297</v>
      </c>
      <c r="G6" s="135">
        <f ca="1">IFERROR(NOW()-F6,"")</f>
        <v>0.18253553240356268</v>
      </c>
      <c r="H6" s="38">
        <v>45994.806076388886</v>
      </c>
      <c r="I6" s="37" t="str">
        <f>IFERROR(VLOOKUP(D6,DB!A:F,6,0),"")</f>
        <v>SCECO</v>
      </c>
      <c r="J6" s="37" t="str">
        <f>IFERROR(VLOOKUP(D6,DB!A:G,7,0),"")</f>
        <v>Dead</v>
      </c>
      <c r="K6" s="37" t="s">
        <v>39206</v>
      </c>
      <c r="L6" s="37" t="str">
        <f>IFERROR(VLOOKUP(D6,DB!A:I,9,0),"")</f>
        <v>Latis</v>
      </c>
    </row>
    <row r="7" spans="1:13">
      <c r="A7" s="37"/>
      <c r="B7" s="37" t="str">
        <f>IFERROR(VLOOKUP(D7,DB!A:K,11,0),"")</f>
        <v/>
      </c>
      <c r="C7" s="37"/>
      <c r="D7" s="37"/>
      <c r="E7" s="37"/>
      <c r="F7" s="38"/>
      <c r="G7" s="135">
        <f ca="1">IFERROR(NOW()-F7,"")</f>
        <v>45994.9997693287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45994.9997693287</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45994.9997693287</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45994.999769097223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45994.999769097223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45994.999769097223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45994.999769097223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45994.999769097223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45994.999769097223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45994.999769097223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45994.999769097223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45994.999769097223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45994.999769097223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45994.999769097223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45994.999769097223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45994.999769097223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45994.999769097223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45994.999769097223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45994.999769097223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45994.999769097223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45994.999769097223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45994.999769097223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45994.999769097223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45994.999769097223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45994.999769097223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45994.999769097223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45994.999769097223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45994.999769097223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45994.999769097223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45994.999769097223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45994.999769097223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45994.999769097223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45994.999769097223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45994.999769097223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45994.999769097223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45994.999769097223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45994.999769097223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45994.999769097223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45994.999769097223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45994.999769097223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45994.999769097223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45994.999769097223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45994.999769097223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45994.999769097223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45994.999769097223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45994.999769097223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45994.999769097223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45994.999769097223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45994.999769097223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45994.999769097223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45994.999769097223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45994.999769097223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45994.999769097223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45994.999769097223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45994.999769097223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45994.999769097223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45994.999769097223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45994.999769097223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45994.999769097223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45994.999769097223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45994.999769097223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45994.999769097223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45994.999769097223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45994.999769097223</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45994.999769097223</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v>45994.897546296299</v>
      </c>
      <c r="G2" s="72">
        <f ca="1">IFERROR(NOW()-F2,"-")</f>
        <v>0.10222303240152542</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72">
        <f ca="1">IFERROR(NOW()-F3,"-")</f>
        <v>45994.9997693287</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ca="1">IFERROR(NOW()-F4,"-")</f>
        <v>45994.9997693287</v>
      </c>
      <c r="H4" s="121"/>
      <c r="I4" s="119" t="str">
        <f>IFERROR(VLOOKUP(D4,DB!A:F,6,0),"")</f>
        <v/>
      </c>
      <c r="J4" s="119" t="str">
        <f>IFERROR(VLOOKUP(D4,DB!A:G,7,0),"")</f>
        <v/>
      </c>
      <c r="K4" s="122" t="s">
        <v>39209</v>
      </c>
      <c r="L4" s="137" t="str">
        <f>IFERROR(VLOOKUP(D4,DB!A:I,9,0),"")</f>
        <v/>
      </c>
    </row>
    <row r="5" spans="1:16382" ht="31.5" customHeight="1">
      <c r="A5" s="118"/>
      <c r="B5" s="119" t="str">
        <f>IFERROR(VLOOKUP(D5,DB!A:K,11,0),"")</f>
        <v/>
      </c>
      <c r="C5" s="120"/>
      <c r="D5" s="119"/>
      <c r="E5" s="142"/>
      <c r="F5" s="121"/>
      <c r="G5" s="72">
        <f ca="1">IFERROR(NOW()-F5,"-")</f>
        <v>45994.9997693287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45994.9997693287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45994.9997693287</v>
      </c>
      <c r="H7" s="121"/>
      <c r="I7" s="119" t="str">
        <f>IFERROR(VLOOKUP(D7,DB!A:F,6,0),"")</f>
        <v/>
      </c>
      <c r="J7" s="119" t="s">
        <v>39209</v>
      </c>
      <c r="K7" s="122"/>
      <c r="L7" s="137" t="str">
        <f>IFERROR(VLOOKUP(D7,DB!A:I,9,0),"")</f>
        <v/>
      </c>
    </row>
    <row r="8" spans="1:16382" ht="31.5" customHeight="1">
      <c r="A8" s="118"/>
      <c r="B8" s="119" t="str">
        <f>IFERROR(VLOOKUP(D8,DB!A:K,11,0),"")</f>
        <v/>
      </c>
      <c r="C8" s="120"/>
      <c r="D8" s="119"/>
      <c r="E8" s="142"/>
      <c r="F8" s="121"/>
      <c r="G8" s="72">
        <f ca="1">IFERROR(NOW()-F8,"-")</f>
        <v>45994.9997693287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45994.9997693287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45994.9997693287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45994.9997693287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45994.9997693287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45994.9997693287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45994.9997693287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45994.9997693287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45994.9997693287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45994.9997693287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45994.9997693287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45994.9997693287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45994.9997693287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45994.9997693287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45994.9997693287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45994.9997693287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45994.9997693287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45994.9997693287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45994.9997693287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45994.9997693287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45994.9997693287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45994.9997693287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45994.9997693287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45994.9997693287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45994.9997693287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45994.9997693287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45994.9997693287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45994.9997693287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45994.9997693287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45994.9997693287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45994.9997693287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45994.9997693287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45994.9997693287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45994.9997693287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45994.9997693287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45994.9997693287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45994.9997693287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45994.9997693287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45994.9997693287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45994.9997693287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45994.9997693287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45994.9997693287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45994.9997693287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45994.9997693287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45994.9997693287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45994.9997693287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45994.9997693287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45994.9997693287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45994.9997693287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45994.9997693287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45994.9997693287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45994.9997693287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45994.9997693287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45994.9997693287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45994.9997693287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45994.9997693287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45994.9997693287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45994.9997693287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45994.9997693287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45994.9997693287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45994.9997693287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45994.9997693287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45994.9997693287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45994.9997693287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45994.9997693287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45994.9997693287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45994.9997693287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45994.9997693287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45994.9997693287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45994.9997693287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45994.9997693287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45994.9997693287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45994.9997693287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45994.9997693287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45994.9997693287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45994.9997693287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45994.9997693287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45994.9997693287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45994.9997693287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45994.9997693287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45994.9997693287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45994.9997693287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45994.9997693287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45994.9997693287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45994.9997693287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45994.9997693287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45994.9997693287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45994.9997693287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45994.9997693287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45994.9997693287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45994.9997693287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45994.9997693287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45994.9997693287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45994.9997693287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45994.9997693287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45994.9997693287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45994.9997693287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45994.9997693287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45994.9997693287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45994.9997693287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45994.9997693287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45994.9997693287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45994.9997693287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45994.9997693287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45994.9997693287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45994.9997693287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45994.9997693287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45994.9997693287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45994.9997693287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45994.9997693287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45994.9997693287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45994.9997693287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45994.9997693287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45994.9997693287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45994.9997693287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45994.9997693287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45994.9997693287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45994.9997693287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45994.9997693287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45994.9997693287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45994.9997693287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45994.9997693287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45994.9997693287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45994.9997693287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45994.9997693287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45994.9997693287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45994.9997693287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45994.9997693287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45994.9997693287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45994.9997693287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45994.9997693287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45994.9997693287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45994.9997693287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45994.9997693287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45994.9997693287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45994.9997693287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45994.9997693287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45994.9997693287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45994.9997693287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45994.9997693287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45994.9997693287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45994.9997693287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45994.9997693287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45994.9997693287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45994.9997693287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45994.9997693287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45994.9997693287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45994.9997693287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45994.9997693287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45994.9997693287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45994.9997693287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45994.9997693287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45994.9997693287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45994.9997693287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45994.9997693287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45994.9997693287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45994.9997693287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45994.9997693287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45994.9997693287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45994.9997693287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45994.9997693287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45994.9997693287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45994.9997693287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45994.9997693287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45994.9997693287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45994.9997693287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45994.9997693287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45994.9997693287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45994.9997693287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45994.9997693287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45994.9997693287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45994.9997693287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45994.9997693287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45994.9997693287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45994.9997693287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45994.9997693287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45994.9997693287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45994.9997693287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45994.9997693287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45994.9997693287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45994.9997693287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45994.9997693287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45994.9997693287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45994.9997693287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45994.9997693287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45994.9997693287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45994.9997693287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45994.9997693287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45994.9997693287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45994.9997693287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45994.9997693287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45994.9997693287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45994.9997693287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45994.9997693287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45994.9997693287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45994.9997693287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45994.9997693287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45994.9997693287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45994.9997693287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45994.9997693287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45994.9997693287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45994.9997693287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45994.9997693287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45994.9997693287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45994.9997693287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45994.9997693287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45994.9997693287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45994.9997693287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45994.9997693287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45994.9997693287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45994.9997693287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45994.9997693287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45994.9997693287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45994.9997693287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45994.9997693287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45994.9997693287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45994.9997693287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45994.9997693287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45994.9997693287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45994.9997693287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45994.9997693287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45994.9997693287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45994.9997693287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45994.9997693287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45994.9997693287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45994.9997693287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45994.9997693287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45994.9997693287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45994.9997693287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45994.9997693287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45994.9997693287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45994.9997693287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45994.9997693287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45994.9997693287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45994.9997693287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45994.9997693287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45994.9997693287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45994.9997693287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45994.9997693287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45994.9997693287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45994.9997693287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45994.9997693287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45994.9997693287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45994.9997693287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45994.9997693287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45994.9997693287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45994.9997693287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45994.9997693287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45994.9997693287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45994.9997693287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45994.9997693287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45994.9997693287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45994.9997693287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45994.9997693287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45994.9997693287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45994.9997693287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45994.9997693287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45994.9997693287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45994.9997693287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45994.9997693287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45994.9997693287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45994.9997693287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45994.9997693287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45994.9997693287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45994.9997693287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45994.9997693287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45994.9997693287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45994.9997693287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45994.9997693287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45994.9997693287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45994.9997693287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45994.9997693287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45994.9997693287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45994.9997693287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45994.9997693287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45994.9997693287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45994.9997693287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45994.9997693287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45994.9997693287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45994.9997693287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45994.9997693287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45994.9997693287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45994.9997693287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45994.9997693287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45994.9997693287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45994.9997693287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45994.9997693287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45994.9997693287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45994.9997693287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45994.9997693287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45994.9997693287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45994.9997693287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45994.9997693287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45994.9997693287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45994.9997693287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45994.9997693287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45994.9997693287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45994.9997693287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45994.9997693287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45994.9997693287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45994.9997693287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45994.9997693287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45994.9997693287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45994.9997693287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45994.9997693287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45994.9997693287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45994.9997693287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45994.9997693287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45994.9997693287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45994.9997693287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45994.9997693287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45994.9997693287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45994.9997693287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45994.9997693287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45994.9997693287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45994.9997693287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45994.9997693287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45994.9997693287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45994.9997693287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45994.9997693287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45994.9997693287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45994.9997693287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45994.9997693287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45994.9997693287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45994.9997693287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45994.9997693287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45994.9997693287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45994.9997693287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45994.9997693287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45994.9997693287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45994.9997693287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45994.9997693287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45994.9997693287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45994.9997693287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45994.9997693287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45994.9997693287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45994.9997693287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45994.9997693287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45994.9997693287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45994.9997693287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45994.9997693287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45994.9997693287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45994.9997693287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45994.9997693287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45994.9997693287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45994.9997693287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45994.9997693287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45994.9997693287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45994.9997693287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45994.9997693287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45994.9997693287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45994.9997693287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45994.9997693287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45994.9997693287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45994.9997693287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45994.9997693287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45994.9997693287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45994.9997693287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45994.9997693287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45994.9997693287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45994.9997693287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45994.9997693287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45994.9997693287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45994.9997693287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45994.9997693287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45994.9997693287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45994.9997693287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45994.9997693287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45994.9997693287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45994.9997693287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45994.9997693287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45994.9997693287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45994.9997693287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45994.9997693287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45994.9997693287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45994.9997693287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45994.9997693287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45994.9997693287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45994.9997693287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45994.9997693287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45994.9997693287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45994.9997693287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45994.9997693287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45994.9997693287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45994.9997693287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45994.9997693287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45994.9997693287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45994.9997693287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45994.9997693287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45994.9997693287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45994.9997693287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45994.9997693287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45994.9997693287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45994.9997693287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45994.9997693287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45994.9997693287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45994.9997693287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45994.9997693287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45994.9997693287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45994.9997693287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45994.9997693287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45994.9997693287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45994.9997693287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45994.9997693287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45994.9997693287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45994.9997693287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45994.9997693287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45994.9997693287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45994.9997693287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45994.9997693287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45994.9997693287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45994.9997693287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45994.9997693287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45994.9997693287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45994.9997693287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45994.9997693287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45994.9997693287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45994.9997693287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45994.9997693287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45994.9997693287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45994.9997693287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45994.9997693287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45994.9997693287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45994.9997693287</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45994.9997693287</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2025-12-03T21:01:42Z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