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48" documentId="120_S{2AC9BD13-BADA-5192-A53E-5A8FF88502F6}" xr6:coauthVersionLast="47" xr6:coauthVersionMax="47" xr10:uidLastSave="{B58A410D-7818-47B4-8992-8CF7975B9A3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<sst xmlns="http://schemas.openxmlformats.org/spreadsheetml/2006/main" count="181607" uniqueCount="39218">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</sst>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2" totalsRowShown="0" headerRowDxfId="46" dataDxfId="45" headerRowBorderDxfId="43" tableBorderDxfId="44" totalsRowBorderDxfId="42">
  <autoFilter ref="A1:L2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330.81437002314487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1.0643171292031184E-2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45993.762795949071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45993.762795949071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45993.762795949071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45993.762795949071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45993.762795949071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45993.762795949071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45993.762795949071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45993.762795949071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45993.762795949071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45993.762795949071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45993.762795949071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45993.762795949071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45993.762795949071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45993.762795949071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45993.762795949071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45993.762795949071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45993.762795949071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45993.762795949071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45993.762795949071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45993.762795949071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45993.762795949071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45993.762795949071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45993.762795949071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45993.762795949071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45993.762795949071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45993.762795949071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45993.762795949071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45993.762795949071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45993.762795949071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45993.762795949071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45993.762795949071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45993.762795949071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45993.762795949071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45993.762795949071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45993.762795949071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45993.762795949071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45993.762795949071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45993.762795949071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45993.762795949071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45993.762795949071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45993.762795949071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45993.762795949071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45993.762795949071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45993.762795949071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45993.762795949071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45993.762795949071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45993.762795949071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45993.762795949071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45993.762795949071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45993.762795949071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45993.762795949071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45993.762795949071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45993.762795949071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45993.762795949071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45993.762795949071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45993.762795949071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45993.762795949071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45993.762795949071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45993.762795949071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45993.762795949071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45993.762795949071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45993.762795949071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45993.762795949071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45993.762795949071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45993.762795949071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45993.762795949071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45993.762795949071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45993.762795949071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45993.762795949071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45993.762795949071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45993.762795949071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45993.762795949071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45993.762795949071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45993.762795949071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45993.762795949071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45993.762795949071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45993.762795949071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45993.762795949071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45993.762795949071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45993.762795949071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45993.762795949071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45993.762795949071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45993.762795949071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45993.762795949071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45993.762795949071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45993.762795949071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45993.762795949071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45993.762795949071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45993.762795949071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45993.762795949071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45993.762795949071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45993.762795949071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45993.762795949071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45993.762795949071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45993.762795949071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45993.762795949071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45993.762795949071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45993.762795949071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45993.762795949071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45993.762795949071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45993.762795949071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45993.762795949071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45993.762795949071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45993.762795949071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45993.762795949071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45993.762795949071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45993.762795949071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45993.762795949071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45993.762795949071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45993.762795949071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45993.762795949071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45993.762795949071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45993.762795949071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45993.762795949071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45993.762795949071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45993.762795949071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45993.762795949071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45993.762795949071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45993.762795949071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45993.762795949071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45993.762795949071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45993.762795949071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45993.762795949071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45993.762795949071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45993.762795949071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45993.762795949071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45993.762795949071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45993.762795949071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45993.762795949071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45993.762795949071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45993.762795949071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45993.762795949071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45993.762795949071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45993.762795949071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45993.762795949071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45993.762795949071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45993.762795949071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45993.762795949071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45993.762795949071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45993.762795949071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45993.762795949071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45993.762795949071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45993.762795949071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45993.762795949071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45993.762795949071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45993.762795949071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45993.762795949071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45993.762795949071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45993.762795949071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45993.762795949071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45993.762795949071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45993.762795949071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45993.762795949071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45993.762795949071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45993.762795949071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45993.762795949071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45993.762795949071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45993.762795949071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45993.762795949071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45993.762795949071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45993.762795949071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45993.762795949071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45993.762795949071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45993.762795949071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45993.762795949071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45993.762795949071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45993.762795949071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45993.762795949071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45993.762795949071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45993.762795949071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45993.762795949071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45993.762795949071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45993.762795949071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45993.762795949071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45993.762795949071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45993.762795949071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45993.762795949071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45993.762795949071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45993.762795949071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45993.762795949071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45993.762795949071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45993.762795949071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45993.762795949071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45993.762795949071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45993.762795949071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45993.762795949071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45993.762795949071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45993.762795949071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45993.762795949071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45993.762795949071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45993.762795949071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45993.762795949071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45993.762795949071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45993.762795949071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45993.762795949071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45993.762795949071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45993.762795949071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45993.762795949071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45993.762795949071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45993.762795949071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45993.762795949071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45993.762795949071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45993.762795949071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45993.762795949071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45993.762795949071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45993.762795949071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45993.762795949071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45993.762795949071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A90E0EE-50F7-4307-816B-B49C3685929D}"/>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168.76295798610954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9.3753769675895455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3.940474536648253E-2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1.1395486108085606E-2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45993.762795949071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45993.762795949071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45993.762795949071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45993.762795949071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45993.762795949071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45993.762795949071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45993.762795949071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45993.762795949071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45993.762795949071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45993.762795949071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45993.762795949071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45993.762795949071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45993.762795949071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45993.762795949071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45993.762795949071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45993.762795949071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45993.762795949071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45993.762795949071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45993.762795949071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45993.762795949071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45993.762795949071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45993.762795949071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45993.762795949071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45993.762795949071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45993.762795949071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45993.762795949071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45993.762795949071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45993.762795949071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45993.762795949071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45993.762795949071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45993.762795949071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45993.762795949071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45993.762795949071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45993.762795949071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45993.762795949071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45993.762795949071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45993.762795949071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45993.762795949071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45993.762795949071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45993.762795949071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45993.762795949071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45993.762795949071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45993.762795949071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45993.762795949071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45993.762795949071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45993.762795949071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45993.762795949071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45993.762795949071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45993.762795949071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45993.762795949071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45993.762795949071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45993.762795949071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45993.762795949071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45993.762795949071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45993.762795949071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45993.762795949071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45993.762795949071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45993.762795949071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45993.762795949071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45993.762795949071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45993.762795949071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45993.762795949071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45993.762795949071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45993.762795949071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45993.762795949071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45993.762795949071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45993.762795949071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45993.762795949071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45993.762795949071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45993.762795949071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45993.762795949071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45993.762795949071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45993.762795949071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45993.762795949071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45993.762795949071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45993.762795949071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45993.762795949071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45993.762795949071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45993.762795949071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45993.762795949071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45993.762795949071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45993.762795949071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45993.762795949071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45993.762795949071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45993.762795949071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45993.762795949071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45993.762795949071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45993.762795949071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45993.762795949071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45993.762795949071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45993.762795949071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45993.762795949071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45993.762795949071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45993.762795949071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45993.762795949071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45993.762795949071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45993.762795949071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45993.762795949071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45993.762795949071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45993.762795949071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45993.762795949071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45993.762795949071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45993.762795949071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45993.762795949071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45993.762795949071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45993.762795949071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45993.762795949071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45993.762795949071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45993.762795949071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45993.762795949071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45993.762795949071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45993.762795949071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45993.762795949071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45993.762795949071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45993.762795949071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45993.762795949071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45993.762795949071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45993.762795949071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45993.762795949071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45993.762795949071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45993.762795949071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45993.762795949071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45993.762795949071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45993.762795949071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45993.762795949071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45993.762795949071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45993.762795949071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45993.762795949071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45993.762795949071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45993.762795949071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45993.762795949071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45993.762795949071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45993.762795949071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45993.762795949071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45993.762795949071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45993.762795949071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45993.762795949071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45993.762795949071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45993.762795949071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45993.762795949071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45993.762795949071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45993.762795949071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45993.762795949071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45993.762795949071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45993.762795949071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45993.762795949071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45993.762795949071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45993.762795949071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45993.762795949071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45993.762795949071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45993.762795949071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45993.762795949071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45993.762795949071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45993.762795949071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45993.762795949071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45993.762795949071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45993.762795949071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45993.762795949071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45993.762795949071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45993.762795949071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45993.762795949071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45993.762795949071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45993.762795949071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45993.762795949071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45993.762795949071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45993.762795949071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45993.762795949071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45993.762795949071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45993.762795949071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45993.762795949071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45993.762795949071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45993.762795949071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45993.762795949071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45993.762795949071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45993.762795949071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45993.762795949071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45993.762795949071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45993.762795949071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45993.762795949071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45993.762795949071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45993.762795949071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45993.762795949071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45993.762795949071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45993.762795949071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45993.762795949071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45993.762795949071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45993.762795949071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45993.762795949071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45993.762795949071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45993.762795949071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45993.762795949071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45993.762795949071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45993.762795949071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45993.762795949071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45993.762795949071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45993.762795949071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45993.762795949071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45993.762795949071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45993.762795949071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45993.762795949071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45993.762795949071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45993.762795949071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45993.762795949071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45993.762795949071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45993.762795949071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45993.762795949071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45993.762795949071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45993.762795949071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45993.762795949071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45993.762795949071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45993.762795949071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45993.762795949071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45993.762795949071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45993.762795949071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45993.762795949071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45993.762795949071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45993.762795949071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45993.762795949071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45993.762795949071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45993.762795949071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45993.762795949071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45993.762795949071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45993.762795949071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45993.762795949071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45993.762795949071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45993.762795949071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45993.762795949071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45993.762795949071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45993.762795949071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45993.762795949071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45993.762795949071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45993.762795949071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45993.762795949071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45993.762795949071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45993.762795949071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45993.762795949071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45993.762795949071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45993.762795949071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45993.762795949071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45993.762795949071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45993.762795949071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45993.762795949071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45993.762795949071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45993.762795949071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45993.762795949071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45993.762795949071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45993.762795949071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45993.762795949071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45993.762795949071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45993.762795949071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45993.762795949071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45993.762795949071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45993.762795949071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45993.762795949071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45993.762795949071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45993.762795949071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45993.762795949071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45993.762795949071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45993.762795949071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45993.762795949071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45993.762795949071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45993.762795949071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45993.762795949071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45993.762795949071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45993.762795949071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45993.762795949071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45993.762795949071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45993.762795949071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45993.762795949071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45993.762795949071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45993.762795949071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45993.762795949071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45993.762795949071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45993.762795949071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45993.762795949071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45993.762795949071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45993.762795949071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45993.762795949071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45993.762795949071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45993.762795949071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45993.762795949071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45993.762795949071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45993.762795949071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45993.762795949071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45993.762795949071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45993.762795949071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45993.762795949071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45993.762795949071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45993.762795949071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45993.762795949071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45993.762795949071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45993.762795949071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45993.762795949071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45993.762795949071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45993.762795949071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45993.762795949071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45993.762795949071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45993.762795949071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45993.762795949071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45993.762795949071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45993.762795949071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45993.762795949071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45993.762795949071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45993.762795949071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45993.762795949071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45993.762795949071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45993.762795949071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45993.762795949071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45993.762795949071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45993.762795949071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45993.762795949071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45993.762795949071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45993.762795949071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45993.762795949071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45993.762795949071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45993.762795949071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45993.762795949071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45993.762795949071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45993.762795949071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45993.762795949071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45993.762795949071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45993.762795949071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45993.762795949071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45993.762795949071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45993.762795949071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45993.762795949071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45993.762795949071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45993.762795949071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45993.762795949071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45993.762795949071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45993.762795949071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45993.762795949071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45993.762795949071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45993.762795949071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45993.762795949071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45993.762795949071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45993.762795949071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45993.762795949071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45993.762795949071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45993.762795949071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45993.762795949071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45993.762795949071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45993.762795949071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45993.762795949071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45993.762795949071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45993.762795949071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45993.762795949071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45993.762795949071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45993.762795949071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45993.762795949071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45993.762795949071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45993.762795949071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45993.762795949071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45993.762795949071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45993.762795949071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45993.762795949071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45993.762795949071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45993.762795949071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45993.762795949071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45993.762795949071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45993.762795949071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45993.762795949071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45993.762795949071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45993.762795949071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45993.762795949071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45993.762795949071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45993.762795949071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45993.762795949071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45993.762795949071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45993.762795949071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45993.762795949071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45993.762795949071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45993.762795949071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45993.762795949071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45993.762795949071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45993.762795949071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45993.762795949071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45993.762795949071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45993.762795949071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45993.762795949071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45993.762795949071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45993.762795949071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45993.762795949071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45993.762795949071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45993.762795949071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45993.762795949071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45993.762795949071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45993.762795949071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45993.762795949071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45993.762795949071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45993.762795949071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45993.762795949071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45993.762795949071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45993.762795949071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45993.762795949071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45993.762795949071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45993.762795949071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45993.762795949071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45993.762795949071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45993.762795949071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45993.762795949071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45993.762795949071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45993.762795949071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45993.762795949071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45993.762795949071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45993.762795949071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45993.762795949071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45993.762795949071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45993.762795949071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45993.762795949071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45993.762795949071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45993.762795949071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45993.762795949071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45993.762795949071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45993.762795949071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45993.762795949071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45993.762795949071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45993.762795949071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45993.762795949071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45993.762795949071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45993.762795949071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45993.762795949071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45993.762795949071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45993.762795949071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45993.762795949071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45993.762795949071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45993.762795949071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45993.762795949071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45993.762795949071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45993.762795949071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45993.762795949071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45993.762795949071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45993.762795949071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45993.762795949071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45993.762795949071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45993.762795949071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45993.762795949071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45993.762795949071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45993.762795949071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45993.762795949071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45993.762795949071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45993.762795949071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45993.762795949071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45993.762795949071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45993.762795949071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45993.762795949071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45993.762795949071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45993.762795949071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45993.762795949071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45993.762795949071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45993.762795949071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45993.762795949071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45993.762795949071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45993.762795949071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45993.762795949071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45993.762795949071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45993.762795949071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45993.762795949071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45993.762795949071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45993.762795949071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45993.762795949071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45993.762795949071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45993.762795949071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45993.762795949071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45993.762795949071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45993.762795949071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45993.762795949071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45993.762795949071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45993.762795949071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45993.762795949071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45993.762795949071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45993.762795949071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45993.762795949071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45993.762795949071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45993.762795949071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45993.762795949071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45993.762795949071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45993.762795949071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45993.762795949071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45993.762795949071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45993.762795949071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45993.762795949071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45993.762795949071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45993.762795949071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45993.762795949071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45993.762795949071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45993.762795949071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45993.762795949071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45993.762795949071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45993.762795949071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45993.762795949071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45993.762795949071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45993.762795949071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45993.762795949071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45993.762795949071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45993.762795949071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45993.762795949071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45993.762795949071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45993.762795949071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45993.762795949071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45993.762795949071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45993.762795949071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45993.762795949071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45993.762795949071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45993.762795949071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45993.762795949071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45993.762795949071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45993.762795949071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45993.762795949071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45993.762795949071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45993.762795949071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45993.762795949071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45993.762795949071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45993.762795949071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45993.762795949071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45993.762795949071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45993.762795949071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45993.762795949071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45993.762795949071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45993.762795949071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45993.762795949071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45993.762795949071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45993.762795949071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45993.762795949071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45993.762795949071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45993.762795949071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45993.762795949071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45993.762795949071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45993.762795949071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45993.762795949071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45993.762795949071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45993.762795949071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45993.762795949071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45993.762795949071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45993.762795949071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45993.762795949071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45993.762795949071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45993.762795949071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45993.762795949071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45993.762795949071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45993.762795949071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45993.762795949071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45993.762795949071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45993.762795949071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45993.762795949071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45993.762795949071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45993.762795949071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45993.762795949071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45993.762795949071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45993.762795949071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45993.762795949071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45993.762795949071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45993.762795949071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45993.762795949071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45993.762795949071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45993.762795949071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45993.762795949071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45993.762795949071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45993.762795949071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45993.762795949071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45993.762795949071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45993.762795949071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45993.762795949071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45993.762795949071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45993.762795949071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45993.762795949071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45993.762795949071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45993.762795949071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45993.762795949071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45993.762795949071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45993.762795949071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45993.762795949071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45993.762795949071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45993.762795949071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45993.762795949071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45993.762795949071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45993.762795949071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45993.762795949071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45993.762795949071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45993.762795949071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45993.762795949071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45993.762795949071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45993.762795949071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45993.762795949071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45993.762795949071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45993.762795949071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45993.762795949071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45993.762795949071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45993.762795949071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45993.762795949071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45993.762795949071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45993.762795949071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45993.762795949071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45993.762795949071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45993.762795949071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45993.762795949071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45993.762795949071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45993.762795949071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45993.762795949071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45993.762795949071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45993.762795949071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45993.762795949071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45993.762795949071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45993.762795949071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45993.762795949071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45993.762795949071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45993.762795949071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45993.762795949071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45993.762795949071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45993.762795949071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45993.762795949071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45993.762795949071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45993.762795949071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45993.762795949071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45993.762795949071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45993.762795949071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45993.762795949071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45993.762795949071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45993.762795949071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45993.762795949071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45993.762795949071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45993.762795949071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45993.762795949071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45993.762795949071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45993.762795949071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45993.762795949071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45993.762795949071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45993.762795949071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45993.762795949071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45993.762795949071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45993.762795949071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45993.762795949071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45993.762795949071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45993.762795949071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45993.762795949071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45993.762795949071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45993.762795949071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45993.762795949071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45993.762795949071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45993.762795949071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45993.762795949071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45993.762795949071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45993.762795949071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45993.762795949071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45993.762795949071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45993.762795949071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45993.762795949071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45993.762795949071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45993.762795949071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45993.762795949071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45993.762795949071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45993.762795949071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45993.762795949071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45993.762795949071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45993.762795949071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45993.762795949071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45993.762795949071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45993.762795949071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45993.762795949071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45993.762795949071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45993.762795949071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45993.762795949071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45993.762795949071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45993.762795949071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45993.762795949071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45993.762795949071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45993.762795949071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45993.762795949071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45993.762795949071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45993.762795949071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45993.762795949071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45993.762795949071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45993.762795949071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45993.762795949071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45993.762795949071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45993.762795949071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45993.762795949071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45993.762795949071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45993.762795949071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45993.762795949071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45993.762795949071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45993.762795949071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45993.762795949071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45993.762795949071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45993.762795949071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45993.762795949071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45993.762795949071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45993.762795949071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45993.762795949071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45993.762795949071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45993.762795949071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45993.762795949071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45993.762795949071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45993.762795949071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45993.762795949071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45993.762795949071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45993.762795949071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45993.762795949071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45993.762795949071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45993.762795949071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45993.762795949071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45993.762795949071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45993.762795949071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45993.762795949071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45993.762795949071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45993.762795949071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45993.762795949071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45993.762795949071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45993.762795949071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45993.762795949071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45993.762795949071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45993.762795949071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45993.762795949071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45993.762795949071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45993.762795949071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45993.762795949071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45993.762795949071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45993.762795949071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45993.762795949071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45993.762795949071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45993.762795949071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45993.762795949071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45993.762795949071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45993.762795949071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45993.762795949071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45993.762795949071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45993.762795949071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45993.762795949071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45993.762795949071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45993.762795949071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45993.762795949071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45993.762795949071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45993.762795949071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45993.762795949071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45993.762795949071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45993.762795949071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45993.762795949071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45993.762795949071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45993.762795949071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45993.762795949071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45993.762795949071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45993.762795949071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45993.762795949071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45993.762795949071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45993.762795949071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45993.762795949071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45993.762795949071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45993.762795949071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45993.762795949071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45993.762795949071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45993.762795949071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45993.762795949071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45993.762795949071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45993.762795949071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45993.762795949071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45993.762795949071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45993.762795949071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45993.762795949071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45993.762795949071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45993.762795949071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45993.762795949071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45993.762795949071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45993.762795949071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45993.762795949071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45993.762795949071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45993.762795949071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45993.762795949071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45993.762795949071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45993.762795949071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45993.762795949071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45993.762795949071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45993.762795949071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45993.762795949071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45993.762795949071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45993.762795949071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45993.762795949071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45993.762795949071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45993.762795949071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45993.762795949071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45993.762795949071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45993.762795949071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45993.762795949071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45993.762795949071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45993.762795949071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45993.762795949071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45993.762795949071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45993.762795949071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45993.762795949071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45993.762795949071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45993.762795949071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45993.762795949071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45993.762795949071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45993.762795949071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45993.762795949071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45993.762795949071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45993.762795949071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45993.762795949071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45993.762795949071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45993.762795949071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45993.762795949071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45993.762795949071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45993.762795949071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45993.762795949071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45993.762795949071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45993.762795949071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45993.762795949071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45993.762795949071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45993.762795949071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45993.762795949071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45993.762795949071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45993.762795949071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45993.762795949071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45993.762795949071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45993.762795949071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45993.762795949071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45993.762795949071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45993.762795949071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45993.762795949071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45993.762795949071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45993.762795949071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45993.762795949071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45993.762795949071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45993.762795949071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45993.762795949071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45993.762795949071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45993.762795949071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45993.762795949071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45993.762795949071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45993.762795949071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45993.762795949071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45993.762795949071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45993.762795949071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45993.762795949071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45993.762795949071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45993.762795949071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45993.762795949071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45993.762795949071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45993.762795949071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45993.762795949071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45993.762795949071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45993.762795949071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45993.762795949071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45993.762795949071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45993.762795949071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45993.762795949071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45993.762795949071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45993.762795949071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45993.762795949071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45993.762795949071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45993.762795949071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45993.762795949071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45993.762795949071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45993.762795949071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45993.762795949071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45993.762795949071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45993.762795949071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45993.762795949071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45993.762795949071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45993.762795949071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45993.762795949071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45993.762795949071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45993.762795949071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45993.762795949071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45993.762795949071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45993.762795949071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45993.762795949071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45993.762795949071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45993.762795949071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45993.762795949071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45993.762795949071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45993.762795949071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45993.762795949071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45993.762795949071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45993.762795949071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45993.762795949071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45993.762795949071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45993.762795949071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45993.762795949071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45993.762795949071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45993.762795949071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45993.762795949071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45993.762795949071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45993.762795949071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45993.762795949071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45993.762795949071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45993.762795949071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45993.762795949071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45993.762795949071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45993.762795949071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45993.762795949071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45993.762795949071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45993.762795949071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45993.762795949071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45993.762795949071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45993.762795949071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45993.762795949071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45993.762795949071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45993.762795949071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45993.762795949071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45993.762795949071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45993.762795949071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45993.762795949071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45993.762795949071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45993.762795949071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45993.762795949071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45993.762795949071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45993.762795949071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45993.762795949071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45993.762795949071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45993.762795949071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45993.762795949071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45993.762795949071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45993.762795949071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45993.762795949071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45993.762795949071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45993.762795949071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45993.762795949071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45993.762795949071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45993.762795949071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45993.762795949071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45993.762795949071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45993.762795949071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45993.762795949071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45993.762795949071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45993.762795949071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45993.762795949071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45993.762795949071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45993.762795949071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45993.762795949071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45993.762795949071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45993.762795949071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45993.762795949071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45993.762795949071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45993.762795949071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45993.762795949071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45993.762795949071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45993.762795949071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45993.762795949071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45993.762795949071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45993.762795949071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45993.762795949071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45993.762795949071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45993.762795949071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45993.762795949071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45993.762795949071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45993.762795949071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45993.762795949071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45993.762795949071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45993.762795949071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45993.762795949071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45993.762795949071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45993.762795949071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45993.762795949071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45993.762795949071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45993.762795949071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45993.762795949071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45993.762795949071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45993.762795949071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45993.762795949071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45993.762795949071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45993.762795949071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45993.762795949071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45993.762795949071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45993.762795949071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45993.762795949071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45993.762795949071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45993.762795949071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45993.762795949071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45993.762795949071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45993.762795949071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45993.762795949071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45993.762795949071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45993.762795949071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45993.762795949071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45993.762795949071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45993.762795949071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45993.762795949071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290.28207835647481</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8" ca="1" si="0">IFERROR(NOW()-F3,"")</f>
        <v>6.8953356480051298E-2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1</v>
      </c>
      <c r="D4" s="88" t="s">
        <v>35271</v>
      </c>
      <c r="E4" s="91" t="s">
        <v>39106</v>
      </c>
      <c r="F4" s="92">
        <v>45993.737430555557</v>
      </c>
      <c r="G4" s="93">
        <f t="shared" ca="1" si="0"/>
        <v>2.5365393514221068E-2</v>
      </c>
      <c r="H4" s="92">
        <v>45993.737430555557</v>
      </c>
      <c r="I4" s="110" t="str">
        <f>IFERROR(VLOOKUP(D4,DB!A:F,6,0),"")</f>
        <v>Generator-SG</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45993.762795949071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45993.762795949071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45993.762795949071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45993.762795949071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45993.762795949071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45993.762795949071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45993.762795949071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45993.762795949071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45993.762795949071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45993.762795949071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45993.762795949071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45993.762795949071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45993.762795949071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45993.762795949071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45993.762795949071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45993.762795949071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45993.762795949071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45993.762795949071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45993.762795949071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45993.762795949071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45993.762795949071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45993.762795949071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45993.762795949071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45993.762795949071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45993.762795949071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45993.762795949071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45993.762795949071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45993.762795949071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45993.762795949071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45993.762795949071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45993.762795949071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45993.762795949071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45993.762795949071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45993.762795949071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45993.762795949071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45993.762795949071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45993.762795949071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45993.762795949071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45993.762795949071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45993.762795949071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45993.762795949071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45993.762795949071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45993.762795949071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45993.762795949071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45993.762795949071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45993.762795949071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45993.762795949071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45993.762795949071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45993.762795949071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45993.762795949071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45993.762795949071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45993.762795949071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45993.762795949071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45993.762795949071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45993.762795949071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45993.762795949071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45993.762795949071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45993.762795949071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45993.762795949071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45993.762795949071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45993.762795949071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45993.762795949071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45993.762795949071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45993.762795949071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45993.762795949071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45993.762795949071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45993.762795949071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45993.762795949071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45993.762795949071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45993.762795949071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45993.762795949071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45993.762795949071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45993.762795949071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45993.762795949071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45993.762795949071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45993.762795949071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45993.762795949071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45993.762795949071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45993.762795949071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45993.762795949071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45993.762795949071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45993.762795949071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45993.762795949071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45993.762795949071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45993.762795949071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45993.762795949071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45993.762795949071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45993.762795949071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45993.762795949071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45993.762795949071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45993.762795949071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45993.762795949071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45993.762795949071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45993.762795949071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45993.762795949071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45993.762795949071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45993.762795949071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45993.762795949071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45993.762795949071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45993.762795949071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45993.762795949071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45993.762795949071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45993.762795949071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45993.762795949071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45993.762795949071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45993.762795949071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45993.762795949071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45993.762795949071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45993.762795949071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45993.762795949071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45993.762795949071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45993.762795949071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45993.762795949071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45993.762795949071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45993.762795949071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45993.762795949071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45993.762795949071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45993.762795949071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45993.762795949071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45993.762795949071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45993.762795949071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45993.762795949071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45993.762795949071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45993.762795949071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45993.762795949071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45993.762795949071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45993.762795949071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45993.762795949071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45993.762795949071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45993.762795949071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45993.762795949071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45993.762795949071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45993.762795949071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45993.762795949071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45993.762795949071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45993.762795949071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45993.762795949071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45993.762795949071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45993.762795949071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45993.762795949071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45993.762795949071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45993.762795949071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45993.762795949071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45993.762795949071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45993.762795949071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45993.762795949071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45993.762795949071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45993.762795949071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45993.762795949071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45993.762795949071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45993.762795949071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45993.762795949071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45993.762795949071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45993.762795949071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45993.762795949071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45993.762795949071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45993.762795949071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45993.762795949071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45993.762795949071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45993.762795949071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45993.762795949071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45993.762795949071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45993.762795949071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45993.762795949071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45993.762795949071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45993.762795949071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45993.762795949071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45993.762795949071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45993.762795949071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45993.762795949071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45993.762795949071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45993.762795949071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45993.762795949071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45993.762795949071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45993.762795949071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45993.762795949071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45993.762795949071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45993.762795949071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45993.762795949071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45993.762795949071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45993.762795949071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45993.762795949071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32" ca="1" si="3">IFERROR(NOW()-F187,"")</f>
        <v>45993.762795949071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45993.762795949071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45993.762795949071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45993.762795949071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45993.762795949071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45993.762795949071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45993.762795949071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45993.762795949071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45993.762795949071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45993.762795949071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45993.762795949071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45993.762795949071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45993.762795949071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45993.762795949071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45993.762795949071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45993.762795949071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45993.762795949071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45993.762795949071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45993.762795949071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45993.762795949071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45993.762795949071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45993.762795949071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45993.762795949071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45993.762795949071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45993.762795949071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45993.762795949071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45993.762795949071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45993.762795949071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45993.762795949071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45993.762795949071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45993.762795949071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45993.762795949071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45993.762795949071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45993.762795949071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45993.762795949071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45993.762795949071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45993.762795949071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45993.762795949071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45993.762795949071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45993.762795949071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45993.762795949071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45993.762795949071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45993.762795949071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45993.762795949071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45993.762795949071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45993.762795949071</v>
      </c>
      <c r="H232" s="92"/>
      <c r="I232" s="110" t="str">
        <f>IFERROR(VLOOKUP(D232,DB!A:F,6,0),"")</f>
        <v/>
      </c>
      <c r="J232" s="110" t="str">
        <f>IFERROR(VLOOKUP(D232,DB!A:G,7,0),"")</f>
        <v/>
      </c>
      <c r="K232" s="94"/>
      <c r="L232" s="88" t="str">
        <f>IFERROR(VLOOKUP(D232,DB!A:I,9,0),"")</f>
        <v/>
      </c>
    </row>
  </sheetData>
  <dataValidations count="2">
    <dataValidation allowBlank="1" showInputMessage="1" showErrorMessage="1" sqref="E1" xr:uid="{A4F81451-56CC-4543-9497-104C4E44EE4B}"/>
    <dataValidation type="list" allowBlank="1" showInputMessage="1" showErrorMessage="1" sqref="E2:E2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101.93073576388269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67.573918634254369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45.101684837958601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12.389497337957437</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1.1823726847069338E-2</v>
      </c>
      <c r="H6" s="38">
        <v>45993.728344907409</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1</v>
      </c>
      <c r="D7" s="37" t="s">
        <v>33229</v>
      </c>
      <c r="E7" s="37" t="s">
        <v>39106</v>
      </c>
      <c r="F7" s="38">
        <v>45993.753692129627</v>
      </c>
      <c r="G7" s="135">
        <f ca="1">IFERROR(NOW()-F7,"")</f>
        <v>9.1038194441352971E-3</v>
      </c>
      <c r="H7" s="38">
        <v>45993.747696759259</v>
      </c>
      <c r="I7" s="37" t="str">
        <f>IFERROR(VLOOKUP(D7,DB!A:F,6,0),"")</f>
        <v>SCECO</v>
      </c>
      <c r="J7" s="37" t="str">
        <f>IFERROR(VLOOKUP(D7,DB!A:G,7,0),"")</f>
        <v>Dead</v>
      </c>
      <c r="K7" s="37" t="s">
        <v>39215</v>
      </c>
      <c r="L7" s="37" t="str">
        <f>IFERROR(VLOOKUP(D7,DB!A:I,9,0),"")</f>
        <v>Latis</v>
      </c>
    </row>
    <row r="8" spans="1:13">
      <c r="A8" s="37"/>
      <c r="B8" s="37" t="str">
        <f>IFERROR(VLOOKUP(D8,DB!A:K,11,0),"")</f>
        <v/>
      </c>
      <c r="C8" s="37"/>
      <c r="D8" s="37"/>
      <c r="E8" s="37"/>
      <c r="F8" s="38"/>
      <c r="G8" s="135">
        <f ca="1">IFERROR(NOW()-F8,"")</f>
        <v>45993.762795949071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45993.762795949071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45993.762795949071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45993.762795949071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45993.762795949071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45993.762795949071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45993.762795949071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45993.762795949071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45993.762795949071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45993.762795949071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45993.762795949071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45993.762795949071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45993.762795949071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45993.762795949071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45993.762795949071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45993.762795949071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45993.762795949071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45993.762795949071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45993.762795949071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45993.762795949071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45993.762795949071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45993.762795949071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45993.762795949071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45993.762795949071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45993.762795949071</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45993.762795949071</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31005</v>
      </c>
      <c r="E2" s="142" t="s">
        <v>39106</v>
      </c>
      <c r="F2" s="121">
        <v>45993.631064814814</v>
      </c>
      <c r="G2" s="72">
        <f ca="1">IFERROR(NOW()-F2,"-")</f>
        <v>0.13173113425727934</v>
      </c>
      <c r="H2" s="121">
        <v>45993.631064814814</v>
      </c>
      <c r="I2" s="119" t="str">
        <f>IFERROR(VLOOKUP(D2,DB!A:F,6,0),"")</f>
        <v>SCECO+STB</v>
      </c>
      <c r="J2" s="119" t="str">
        <f>IFERROR(VLOOKUP(D2,DB!A:G,7,0),"")</f>
        <v>Good</v>
      </c>
      <c r="K2" s="122" t="s">
        <v>39217</v>
      </c>
      <c r="L2" s="137" t="str">
        <f>IFERROR(VLOOKUP(D2,DB!A:I,9,0),"")</f>
        <v>Latis</v>
      </c>
    </row>
    <row r="3" spans="1:16382" ht="31.5" customHeight="1">
      <c r="A3" s="118"/>
      <c r="B3" s="119" t="str">
        <f>IFERROR(VLOOKUP(D3,DB!A:K,11,0),"")</f>
        <v/>
      </c>
      <c r="C3" s="120"/>
      <c r="D3" s="119"/>
      <c r="E3" s="142"/>
      <c r="F3" s="121"/>
      <c r="G3" s="72">
        <f ca="1">IFERROR(NOW()-F3,"-")</f>
        <v>45993.762795949071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45993.762795949071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45993.762795949071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45993.762795949071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45993.762795949071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45993.762795949071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45993.762795949071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45993.762795949071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45993.762795949071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45993.762795949071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45993.762795949071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45993.762795949071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45993.762795949071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45993.762795949071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45993.762795949071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45993.762795949071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45993.762795949071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45993.762795949071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45993.762795949071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45993.762795949071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45993.762795949071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45993.762795949071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45993.762795949071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45993.762795949071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45993.762795949071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45993.762795949071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45993.762795949071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45993.762795949071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45993.762795949071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45993.762795949071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45993.762795949071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45993.762795949071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45993.762795949071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45993.762795949071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45993.762795949071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45993.762795949071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45993.762795949071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45993.762795949071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45993.762795949071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45993.762795949071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45993.762795949071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45993.762795949071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45993.762795949071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45993.762795949071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45993.762795949071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45993.762795949071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45993.762795949071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45993.762795949071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45993.762795949071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45993.762795949071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45993.762795949071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45993.762795949071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45993.762795949071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45993.762795949071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45993.762795949071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45993.762795949071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45993.762795949071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45993.762795949071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45993.762795949071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45993.762795949071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45993.762795949071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45993.762795949071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45993.762795949071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45993.762795949071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45993.762795949071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45993.762795949071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45993.762795949071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45993.762795949071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45993.762795949071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45993.762795949071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45993.762795949071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45993.762795949071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45993.762795949071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45993.762795949071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45993.762795949071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45993.762795949071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45993.762795949071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45993.762795949071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45993.762795949071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45993.762795949071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45993.762795949071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45993.762795949071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45993.762795949071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45993.762795949071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45993.762795949071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45993.762795949071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45993.762795949071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45993.762795949071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45993.762795949071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45993.762795949071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45993.762795949071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45993.762795949071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45993.762795949071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45993.762795949071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45993.762795949071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45993.762795949071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45993.762795949071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45993.762795949071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45993.762795949071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45993.762795949071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45993.762795949071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45993.762795949071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45993.762795949071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45993.762795949071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45993.762795949071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45993.762795949071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45993.762795949071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45993.762795949071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45993.762795949071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45993.762795949071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45993.762795949071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45993.762795949071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45993.762795949071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45993.762795949071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45993.762795949071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45993.762795949071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45993.762795949071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45993.762795949071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45993.762795949071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45993.762795949071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45993.762795949071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45993.762795949071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45993.762795949071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45993.762795949071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45993.762795949071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45993.762795949071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45993.762795949071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45993.762795949071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45993.762795949071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45993.762795949071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45993.762795949071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45993.762795949071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45993.762795949071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45993.762795949071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45993.762795949071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45993.762795949071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45993.762795949071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45993.762795949071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45993.762795949071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45993.762795949071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45993.762795949071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45993.762795949071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45993.762795949071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45993.762795949071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45993.762795949071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45993.762795949071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45993.762795949071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45993.762795949071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45993.762795949071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45993.762795949071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45993.762795949071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45993.762795949071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45993.762795949071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45993.762795949071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45993.762795949071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45993.762795949071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45993.762795949071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45993.762795949071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45993.762795949071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45993.762795949071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45993.762795949071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45993.762795949071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45993.762795949071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45993.762795949071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45993.762795949071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45993.762795949071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45993.762795949071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45993.762795949071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45993.762795949071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45993.762795949071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45993.762795949071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45993.762795949071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45993.762795949071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45993.762795949071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45993.762795949071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45993.762795949071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45993.762795949071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45993.762795949071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45993.762795949071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45993.762795949071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45993.762795949071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45993.762795949071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45993.762795949071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45993.762795949071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45993.762795949071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45993.762795949071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45993.762795949071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45993.762795949071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45993.762795949071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45993.762795949071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45993.762795949071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45993.762795949071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45993.762795949071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45993.762795949071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45993.762795949071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45993.762795949071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45993.762795949071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45993.762795949071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45993.762795949071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45993.762795949071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45993.762795949071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45993.762795949071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45993.762795949071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45993.762795949071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45993.762795949071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45993.762795949071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45993.762795949071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45993.762795949071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45993.762795949071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45993.762795949071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45993.762795949071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45993.762795949071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45993.762795949071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45993.762795949071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45993.762795949071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45993.762795949071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45993.762795949071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45993.762795949071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45993.762795949071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45993.762795949071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45993.762795949071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45993.762795949071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45993.762795949071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45993.762795949071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45993.762795949071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45993.762795949071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45993.762795949071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45993.762795949071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45993.762795949071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45993.762795949071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45993.762795949071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45993.762795949071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45993.762795949071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45993.762795949071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45993.762795949071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45993.762795949071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45993.762795949071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45993.762795949071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45993.762795949071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45993.762795949071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45993.762795949071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45993.762795949071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45993.762795949071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45993.762795949071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45993.762795949071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45993.762795949071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45993.762795949071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45993.762795949071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45993.762795949071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45993.762795949071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45993.762795949071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45993.762795949071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45993.762795949071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45993.762795949071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45993.762795949071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45993.762795949071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45993.762795949071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45993.762795949071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45993.762795949071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45993.762795949071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45993.762795949071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45993.762795949071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45993.762795949071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45993.762795949071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45993.762795949071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45993.762795949071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45993.762795949071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45993.762795949071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45993.762795949071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45993.762795949071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45993.762795949071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45993.762795949071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45993.762795949071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45993.762795949071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45993.762795949071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45993.762795949071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45993.762795949071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45993.762795949071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45993.762795949071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45993.762795949071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45993.762795949071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45993.762795949071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45993.762795949071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45993.762795949071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45993.762795949071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45993.762795949071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45993.762795949071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45993.762795949071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45993.762795949071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45993.762795949071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45993.762795949071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45993.762795949071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45993.762795949071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45993.762795949071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45993.762795949071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45993.762795949071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45993.762795949071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45993.762795949071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45993.762795949071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45993.762795949071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45993.762795949071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45993.762795949071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45993.762795949071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45993.762795949071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45993.762795949071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45993.762795949071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45993.762795949071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45993.762795949071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45993.762795949071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45993.762795949071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45993.762795949071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45993.762795949071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45993.762795949071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45993.762795949071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45993.762795949071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45993.762795949071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45993.762795949071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45993.762795949071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45993.762795949071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45993.762795949071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45993.762795949071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45993.762795949071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45993.762795949071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45993.762795949071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45993.762795949071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45993.762795949071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45993.762795949071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45993.762795949071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45993.762795949071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45993.762795949071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45993.762795949071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45993.762795949071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45993.762795949071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45993.762795949071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45993.762795949071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45993.762795949071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45993.762795949071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45993.762795949071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45993.762795949071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45993.762795949071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45993.762795949071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45993.762795949071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45993.762795949071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45993.762795949071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45993.762795949071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45993.762795949071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45993.762795949071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45993.762795949071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45993.762795949071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45993.762795949071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45993.762795949071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45993.762795949071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45993.762795949071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45993.762795949071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45993.762795949071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45993.762795949071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45993.762795949071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45993.762795949071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45993.762795949071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45993.762795949071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45993.762795949071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45993.762795949071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45993.762795949071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45993.762795949071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45993.762795949071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45993.762795949071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45993.762795949071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45993.762795949071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45993.762795949071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45993.762795949071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45993.762795949071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45993.762795949071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45993.762795949071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45993.762795949071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45993.762795949071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45993.762795949071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45993.762795949071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45993.762795949071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45993.762795949071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45993.762795949071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45993.762795949071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45993.762795949071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45993.762795949071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45993.762795949071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45993.762795949071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45993.762795949071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45993.762795949071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45993.762795949071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45993.762795949071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45993.762795949071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45993.762795949071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45993.762795949071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45993.762795949071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45993.762795949071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45993.762795949071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45993.762795949071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45993.762795949071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45993.762795949071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45993.762795949071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45993.762795949071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45993.762795949071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45993.762795949071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45993.762795949071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45993.762795949071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45993.762795949071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45993.762795949071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45993.762795949071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45993.762795949071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45993.762795949071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45993.762795949071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45993.762795949071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45993.762795949071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45993.762795949071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45993.762795949071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45993.762795949071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45993.762795949071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45993.762795949071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45993.762795949071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45993.762795949071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45993.762795949071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45993.762795949071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45993.762795949071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45993.762795949071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45993.762795949071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45993.762795949071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45993.762795949071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45993.762795949071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45993.762795949071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45993.762795949071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45993.762795949071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45993.762795949071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45993.762795949071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45993.762795949071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45993.762795949071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45993.762795949071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45993.762795949071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45993.762795949071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45993.762795949071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45993.762795949071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45993.762795949071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45993.762795949071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45993.762795949071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45993.762795949071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45993.762795949071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45993.762795949071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45993.762795949071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45993.762795949071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45993.762795949071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45993.762795949071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45993.762795949071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45993.762795949071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45993.762795949071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45993.762795949071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45993.762795949071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45993.762795949071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45993.762795949071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45993.762795949071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2025-12-02T15:19:59Z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