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68" documentId="13_ncr:1_{F6CB121F-512D-4AA6-A0C1-0FB36C537598}" xr6:coauthVersionLast="47" xr6:coauthVersionMax="47" xr10:uidLastSave="{C63B111B-6D14-46D7-8327-10C4E1F6E1B9}"/>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<sst xmlns="http://schemas.openxmlformats.org/spreadsheetml/2006/main" count="180294" uniqueCount="39130">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</sst>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35" fillId="0" borderId="0" xfId="0" applyFont="1"/>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8" totalsRowShown="0" headerRowDxfId="48" dataDxfId="47" headerRowBorderDxfId="45" tableBorderDxfId="46" totalsRowBorderDxfId="44">
  <autoFilter ref="A1:L16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296.66348159722111</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4.4546412034833338E-2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45959.611907523147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45959.611907523147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45959.611907523147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45959.611907523147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45959.611907523147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45959.611907523147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45959.611907523147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45959.611907523147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45959.611907523147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45959.611907523147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45959.611907523147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45959.611907523147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45959.611907523147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45959.611907523147</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45959.611907523147</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45959.611907523147</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45959.611907523147</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45959.611907523147</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45959.611907523147</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45959.611907523147</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45959.611907523147</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45959.611907523147</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45959.611907523147</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45959.611907523147</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45959.611907523147</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45959.611907523147</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45959.611907523147</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45959.611907523147</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45959.611907523147</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45959.611907523147</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45959.611907523147</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45959.611907523147</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45959.611907523147</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45959.611907523147</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45959.611907523147</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45959.611907523147</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45959.611907523147</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45959.611907523147</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45959.611907523147</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45959.611907523147</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45959.611907523147</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45959.611907523147</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45959.611907523147</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45959.611907523147</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45959.611907523147</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45959.611907523147</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45959.611907523147</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45959.611907523147</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45959.611907523147</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45959.611907523147</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45959.611907523147</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45959.611907523147</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45959.611907523147</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45959.611907523147</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45959.611907523147</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45959.611907523147</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45959.611907523147</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45959.611907523147</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45959.611907523147</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45959.611907523147</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45959.611907523147</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45959.611907523147</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45959.611907523147</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45959.611907523147</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45959.611907523147</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45959.611907523147</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45959.611907523147</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45959.611907523147</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45959.611907523147</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45959.611907523147</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45959.611907523147</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45959.611907523147</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45959.611907523147</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45959.611907523147</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45959.611907523147</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45959.611907523147</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45959.611907523147</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45959.611907523147</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45959.611907523147</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45959.611907523147</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45959.611907523147</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45959.611907523147</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45959.611907523147</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45959.611907523147</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45959.611907523147</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45959.611907523147</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45959.611907523147</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45959.611907523147</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45959.611907523147</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45959.611907523147</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45959.611907523147</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45959.611907523147</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45959.611907523147</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45959.611907523147</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45959.611907523147</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45959.611907523147</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45959.611907523147</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45959.611907523147</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45959.611907523147</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45959.611907523147</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45959.611907523147</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45959.611907523147</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45959.611907523147</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45959.611907523147</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45959.611907523147</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45959.611907523147</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45959.611907523147</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45959.611907523147</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45959.611907523147</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45959.611907523147</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45959.611907523147</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45959.611907523147</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45959.611907523147</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45959.611907523147</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45959.611907523147</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45959.611907523147</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45959.611907523147</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45959.611907523147</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45959.611907523147</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45959.611907523147</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45959.611907523147</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45959.611907523147</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45959.611907523147</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45959.611907523147</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45959.611907523147</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45959.611907523147</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45959.611907523147</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45959.611907523147</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45959.611907523147</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45959.611907523147</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45959.611907523147</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45959.611907523147</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45959.611907523147</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45959.611907523147</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45959.611907523147</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45959.611907523147</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45959.611907523147</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45959.611907523147</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45959.611907523147</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45959.611907523147</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45959.611907523147</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45959.611907523147</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45959.611907523147</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45959.611907523147</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45959.611907523147</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45959.611907523147</v>
      </c>
      <c r="H149" s="136"/>
      <c r="I149" s="134" t="str">
        <f>IFERROR(VLOOKUP(D149,DB!A:F,6,0),"")</f>
        <v/>
      </c>
      <c r="J149" s="134" t="str">
        <f>IFERROR(VLOOKUP(D149,DB!A:G,7,0),"")</f>
        <v/>
      </c>
      <c r="K149" s="138"/>
      <c r="L149" s="139" t="str">
        <f>IFERROR(VLOOKUP(D149,DB!A:I,9,0),"")</f>
        <v/>
      </c>
    </row>
    <row r="150" spans="1:12" ht="15" customHeight="1">
      <c r="A150" s="173"/>
      <c r="B150" s="146" t="str">
        <f>IFERROR(VLOOKUP(D150,DB!A:K,11,0),"")</f>
        <v/>
      </c>
      <c r="C150" s="146"/>
      <c r="D150" s="146"/>
      <c r="E150" s="147"/>
      <c r="F150" s="148"/>
      <c r="G150" s="149">
        <f ca="1">IFERROR(NOW()-F150,"")</f>
        <v>45959.611907523147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134.61206956018577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0.86982418981642695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45959.611907523147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45959.611907523147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45959.611907523147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45959.611907523147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45959.611907523147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45959.611907523147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45959.611907523147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45959.611907523147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45959.611907523147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45959.611907523147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45959.611907523147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45959.611907523147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45959.611907523147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45959.611907523147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45959.611907523147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45959.611907523147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45959.611907523147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45959.611907523147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45959.611907523147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45959.611907523147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45959.611907523147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45959.611907523147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45959.611907523147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45959.611907523147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45959.611907523147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45959.611907523147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45959.611907523147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45959.611907523147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45959.611907523147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45959.611907523147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45959.611907523147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45959.611907523147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45959.611907523147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45959.611907523147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45959.611907523147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45959.611907523147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45959.611907523147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45959.611907523147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45959.611907523147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45959.611907523147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45959.611907523147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45959.611907523147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45959.611907523147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45959.611907523147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45959.611907523147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45959.611907523147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45959.611907523147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45959.611907523147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45959.611907523147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45959.611907523147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45959.611907523147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45959.611907523147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45959.611907523147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45959.611907523147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45959.611907523147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45959.611907523147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45959.611907523147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45959.611907523147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45959.611907523147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45959.611907523147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45959.611907523147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45959.611907523147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45959.611907523147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45959.611907523147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45959.611907523147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45959.611907523147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45959.611907523147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45959.611907523147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45959.611907523147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45959.611907523147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45959.611907523147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45959.611907523147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45959.611907523147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45959.611907523147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45959.611907523147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45959.611907523147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45959.611907523147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45959.611907523147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45959.611907523147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45959.611907523147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45959.611907523147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45959.611907523147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45959.611907523147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45959.611907523147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45959.611907523147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45959.611907523147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45959.611907523147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45959.611907523147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45959.611907523147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45959.611907523147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45959.611907523147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45959.611907523147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45959.611907523147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45959.611907523147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45959.611907523147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45959.611907523147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45959.611907523147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45959.611907523147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45959.611907523147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45959.611907523147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45959.611907523147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45959.611907523147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45959.611907523147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45959.611907523147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45959.611907523147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45959.611907523147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45959.611907523147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45959.611907523147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45959.611907523147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45959.611907523147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45959.611907523147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45959.611907523147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45959.611907523147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45959.611907523147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45959.611907523147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45959.611907523147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45959.611907523147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45959.611907523147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45959.611907523147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45959.611907523147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45959.611907523147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45959.611907523147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45959.611907523147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45959.611907523147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45959.611907523147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45959.611907523147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45959.611907523147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45959.611907523147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45959.611907523147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45959.611907523147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45959.611907523147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45959.611907523147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45959.611907523147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45959.611907523147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45959.611907523147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45959.611907523147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45959.611907523147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45959.611907523147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45959.611907523147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45959.611907523147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45959.611907523147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45959.611907523147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45959.611907523147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45959.611907523147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45959.611907523147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45959.611907523147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45959.611907523147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45959.611907523147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45959.611907523147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45959.611907523147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45959.611907523147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45959.611907523147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45959.611907523147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45959.611907523147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45959.611907523147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45959.611907523147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45959.611907523147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45959.611907523147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45959.611907523147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45959.611907523147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45959.611907523147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45959.611907523147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45959.611907523147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45959.611907523147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45959.611907523147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45959.611907523147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45959.611907523147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45959.611907523147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45959.611907523147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45959.611907523147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45959.611907523147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45959.611907523147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45959.611907523147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45959.611907523147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45959.611907523147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45959.611907523147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45959.611907523147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45959.611907523147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45959.611907523147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45959.611907523147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45959.611907523147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45959.611907523147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45959.611907523147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3.6965393519494683E-2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2.3713078706350643E-2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45959.611907523147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45959.611907523147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45959.611907523147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45959.611907523147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45959.611907523147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45959.611907523147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45959.611907523147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45959.611907523147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45959.611907523147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45959.611907523147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45959.611907523147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45959.611907523147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45959.611907523147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45959.611907523147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45959.611907523147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45959.611907523147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45959.611907523147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45959.611907523147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45959.611907523147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45959.611907523147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45959.611907523147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45959.611907523147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45959.611907523147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45959.611907523147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45959.611907523147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45959.611907523147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45959.611907523147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45959.611907523147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45959.611907523147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45959.611907523147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45959.611907523147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45959.611907523147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45959.611907523147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45959.611907523147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45959.611907523147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45959.611907523147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45959.611907523147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45959.611907523147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45959.611907523147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45959.611907523147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45959.611907523147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45959.611907523147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45959.611907523147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45959.611907523147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45959.611907523147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45959.611907523147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45959.611907523147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45959.611907523147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45959.611907523147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45959.611907523147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45959.611907523147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45959.611907523147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45959.611907523147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45959.611907523147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45959.611907523147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45959.611907523147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45959.611907523147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45959.611907523147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45959.611907523147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45959.611907523147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45959.611907523147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45959.611907523147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45959.611907523147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45959.611907523147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45959.611907523147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45959.611907523147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45959.611907523147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45959.611907523147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45959.611907523147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45959.611907523147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45959.611907523147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45959.611907523147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45959.611907523147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45959.611907523147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45959.611907523147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45959.611907523147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45959.611907523147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45959.611907523147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45959.611907523147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45959.611907523147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45959.611907523147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45959.611907523147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45959.611907523147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45959.611907523147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45959.611907523147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45959.611907523147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45959.611907523147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45959.611907523147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45959.611907523147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45959.611907523147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45959.611907523147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45959.611907523147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45959.611907523147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45959.611907523147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45959.611907523147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45959.611907523147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45959.611907523147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45959.611907523147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45959.611907523147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45959.611907523147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45959.611907523147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45959.611907523147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45959.611907523147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45959.611907523147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45959.611907523147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45959.611907523147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45959.611907523147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45959.611907523147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45959.611907523147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45959.611907523147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45959.611907523147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45959.611907523147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45959.611907523147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45959.611907523147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45959.611907523147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45959.611907523147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45959.611907523147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45959.611907523147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45959.611907523147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45959.611907523147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45959.611907523147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45959.611907523147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45959.611907523147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45959.611907523147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45959.611907523147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45959.611907523147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45959.611907523147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45959.611907523147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45959.611907523147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45959.611907523147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45959.611907523147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45959.611907523147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45959.611907523147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45959.611907523147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45959.611907523147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45959.611907523147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45959.611907523147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45959.611907523147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45959.611907523147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45959.611907523147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45959.611907523147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45959.611907523147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45959.611907523147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45959.611907523147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45959.611907523147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45959.611907523147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45959.611907523147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45959.611907523147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45959.611907523147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45959.611907523147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45959.611907523147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45959.611907523147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45959.611907523147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45959.611907523147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45959.611907523147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45959.611907523147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45959.611907523147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45959.611907523147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45959.611907523147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45959.611907523147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45959.611907523147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45959.611907523147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45959.611907523147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45959.611907523147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45959.611907523147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45959.611907523147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45959.611907523147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45959.611907523147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45959.611907523147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45959.611907523147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45959.611907523147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45959.611907523147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45959.611907523147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45959.611907523147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45959.611907523147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45959.611907523147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45959.611907523147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45959.611907523147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45959.611907523147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45959.611907523147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45959.611907523147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45959.611907523147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45959.611907523147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45959.611907523147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45959.611907523147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45959.611907523147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45959.611907523147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45959.611907523147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45959.611907523147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45959.611907523147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45959.611907523147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45959.611907523147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45959.611907523147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45959.611907523147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45959.611907523147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45959.611907523147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45959.611907523147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45959.611907523147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45959.611907523147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45959.611907523147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45959.611907523147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45959.611907523147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45959.611907523147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45959.611907523147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45959.611907523147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45959.611907523147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45959.611907523147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45959.611907523147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45959.611907523147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45959.611907523147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45959.611907523147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45959.611907523147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45959.611907523147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45959.611907523147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45959.611907523147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45959.611907523147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45959.611907523147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45959.611907523147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45959.611907523147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45959.611907523147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45959.611907523147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45959.611907523147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45959.611907523147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45959.611907523147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45959.611907523147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45959.611907523147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45959.611907523147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45959.611907523147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45959.611907523147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45959.611907523147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45959.611907523147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45959.611907523147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45959.611907523147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45959.611907523147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45959.611907523147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45959.611907523147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45959.611907523147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45959.611907523147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45959.611907523147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45959.611907523147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45959.611907523147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45959.611907523147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45959.611907523147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45959.611907523147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45959.611907523147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45959.611907523147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45959.611907523147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45959.611907523147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45959.611907523147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45959.611907523147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45959.611907523147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45959.611907523147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45959.611907523147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45959.611907523147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45959.611907523147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45959.611907523147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45959.611907523147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45959.611907523147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45959.611907523147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45959.611907523147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45959.611907523147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45959.611907523147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45959.611907523147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45959.611907523147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45959.611907523147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45959.611907523147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45959.611907523147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45959.611907523147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45959.611907523147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45959.611907523147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45959.611907523147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45959.611907523147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45959.611907523147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45959.611907523147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45959.611907523147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45959.611907523147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45959.611907523147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45959.611907523147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45959.611907523147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45959.611907523147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45959.611907523147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45959.611907523147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45959.611907523147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45959.611907523147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45959.611907523147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45959.611907523147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45959.611907523147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45959.611907523147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45959.611907523147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45959.611907523147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45959.611907523147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45959.611907523147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45959.611907523147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45959.611907523147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45959.611907523147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45959.611907523147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45959.611907523147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45959.611907523147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45959.611907523147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45959.611907523147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45959.611907523147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45959.611907523147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45959.611907523147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45959.611907523147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45959.611907523147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45959.611907523147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45959.611907523147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45959.611907523147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45959.611907523147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45959.611907523147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45959.611907523147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45959.611907523147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45959.611907523147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45959.611907523147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45959.611907523147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45959.611907523147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45959.611907523147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45959.611907523147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45959.611907523147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45959.611907523147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45959.611907523147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45959.611907523147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45959.611907523147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45959.611907523147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45959.611907523147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45959.611907523147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45959.611907523147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45959.611907523147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45959.611907523147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45959.611907523147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45959.611907523147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45959.611907523147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45959.611907523147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45959.611907523147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45959.611907523147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45959.611907523147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45959.611907523147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45959.611907523147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45959.611907523147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45959.611907523147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45959.611907523147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45959.611907523147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45959.611907523147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45959.611907523147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45959.611907523147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45959.611907523147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45959.611907523147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45959.611907523147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45959.611907523147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45959.611907523147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45959.611907523147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45959.611907523147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45959.611907523147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45959.611907523147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45959.611907523147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45959.611907523147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45959.611907523147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45959.611907523147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45959.611907523147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45959.611907523147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45959.611907523147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45959.611907523147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45959.611907523147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45959.611907523147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45959.611907523147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45959.611907523147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45959.611907523147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45959.611907523147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45959.611907523147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45959.611907523147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45959.611907523147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45959.611907523147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45959.611907523147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45959.611907523147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45959.611907523147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45959.611907523147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45959.611907523147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45959.611907523147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45959.611907523147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45959.611907523147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45959.611907523147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45959.611907523147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45959.611907523147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45959.611907523147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45959.611907523147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45959.611907523147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45959.611907523147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45959.611907523147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45959.611907523147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45959.611907523147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45959.611907523147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45959.611907523147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45959.611907523147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45959.611907523147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45959.611907523147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45959.611907523147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45959.611907523147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45959.611907523147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45959.611907523147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45959.611907523147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45959.611907523147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45959.611907523147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45959.611907523147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45959.611907523147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45959.611907523147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45959.611907523147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45959.611907523147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45959.611907523147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45959.611907523147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45959.611907523147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45959.611907523147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45959.611907523147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45959.611907523147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45959.611907523147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45959.611907523147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45959.611907523147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45959.611907523147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45959.611907523147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45959.611907523147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45959.611907523147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45959.611907523147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45959.611907523147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45959.611907523147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45959.611907523147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45959.611907523147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45959.611907523147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45959.611907523147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45959.611907523147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45959.611907523147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45959.611907523147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45959.611907523147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45959.611907523147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45959.611907523147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45959.611907523147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45959.611907523147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45959.611907523147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45959.611907523147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45959.611907523147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45959.611907523147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45959.611907523147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45959.611907523147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45959.611907523147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45959.611907523147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45959.611907523147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45959.611907523147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45959.611907523147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45959.611907523147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45959.611907523147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45959.611907523147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45959.611907523147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45959.611907523147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45959.611907523147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45959.611907523147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45959.611907523147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45959.611907523147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45959.611907523147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45959.611907523147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45959.611907523147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45959.611907523147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45959.611907523147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45959.611907523147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45959.611907523147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45959.611907523147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45959.611907523147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45959.611907523147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45959.611907523147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45959.611907523147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45959.611907523147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45959.611907523147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45959.611907523147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45959.611907523147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45959.611907523147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45959.611907523147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45959.611907523147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45959.611907523147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45959.611907523147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45959.611907523147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45959.611907523147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45959.611907523147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45959.611907523147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45959.611907523147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45959.611907523147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45959.611907523147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45959.611907523147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45959.611907523147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45959.611907523147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45959.611907523147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45959.611907523147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45959.611907523147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45959.611907523147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45959.611907523147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45959.611907523147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45959.611907523147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45959.611907523147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45959.611907523147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45959.611907523147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45959.611907523147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45959.611907523147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45959.611907523147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45959.611907523147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45959.611907523147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45959.611907523147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45959.611907523147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45959.611907523147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45959.611907523147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45959.611907523147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45959.611907523147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45959.611907523147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45959.611907523147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45959.611907523147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45959.611907523147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45959.611907523147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45959.611907523147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45959.611907523147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45959.611907523147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45959.611907523147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45959.611907523147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45959.611907523147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45959.611907523147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45959.611907523147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45959.611907523147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45959.611907523147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45959.611907523147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45959.611907523147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45959.611907523147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45959.611907523147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45959.611907523147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45959.611907523147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45959.611907523147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45959.611907523147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45959.611907523147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45959.611907523147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45959.611907523147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45959.611907523147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45959.611907523147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45959.611907523147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45959.611907523147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45959.611907523147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45959.611907523147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45959.611907523147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45959.611907523147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45959.611907523147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45959.611907523147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45959.611907523147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45959.611907523147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45959.611907523147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45959.611907523147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45959.611907523147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45959.611907523147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45959.611907523147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45959.611907523147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45959.611907523147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45959.611907523147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45959.611907523147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45959.611907523147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45959.611907523147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45959.611907523147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45959.611907523147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45959.611907523147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45959.611907523147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45959.611907523147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45959.611907523147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45959.611907523147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45959.611907523147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45959.611907523147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45959.611907523147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45959.611907523147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45959.611907523147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45959.611907523147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45959.611907523147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45959.611907523147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45959.611907523147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45959.611907523147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45959.611907523147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45959.611907523147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45959.611907523147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45959.611907523147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45959.611907523147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45959.611907523147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45959.611907523147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45959.611907523147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45959.611907523147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45959.611907523147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45959.611907523147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45959.611907523147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45959.611907523147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45959.611907523147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45959.611907523147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45959.611907523147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45959.611907523147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45959.611907523147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45959.611907523147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45959.611907523147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45959.611907523147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45959.611907523147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45959.611907523147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45959.611907523147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45959.611907523147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45959.611907523147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45959.611907523147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45959.611907523147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45959.611907523147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45959.611907523147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45959.611907523147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45959.611907523147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45959.611907523147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45959.611907523147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45959.611907523147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45959.611907523147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45959.611907523147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45959.611907523147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45959.611907523147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45959.611907523147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45959.611907523147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45959.611907523147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45959.611907523147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45959.611907523147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45959.611907523147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45959.611907523147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45959.611907523147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45959.611907523147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45959.611907523147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45959.611907523147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45959.611907523147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45959.611907523147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45959.611907523147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45959.611907523147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45959.611907523147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45959.611907523147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45959.611907523147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45959.611907523147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45959.611907523147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45959.611907523147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45959.611907523147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45959.611907523147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45959.611907523147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45959.611907523147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45959.611907523147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45959.611907523147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45959.611907523147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45959.611907523147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45959.611907523147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45959.611907523147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45959.611907523147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45959.611907523147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45959.611907523147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45959.611907523147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45959.611907523147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45959.611907523147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45959.611907523147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45959.611907523147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45959.611907523147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45959.611907523147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45959.611907523147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45959.611907523147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45959.611907523147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45959.611907523147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45959.611907523147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45959.611907523147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45959.611907523147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45959.611907523147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45959.611907523147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45959.611907523147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45959.611907523147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45959.611907523147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45959.611907523147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45959.611907523147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45959.611907523147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45959.611907523147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45959.611907523147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45959.611907523147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45959.611907523147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45959.611907523147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45959.611907523147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45959.611907523147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45959.611907523147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45959.611907523147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45959.611907523147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45959.611907523147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45959.611907523147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45959.611907523147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45959.611907523147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45959.611907523147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45959.611907523147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45959.611907523147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45959.611907523147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45959.611907523147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45959.611907523147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45959.611907523147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45959.611907523147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45959.611907523147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45959.611907523147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45959.611907523147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45959.611907523147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45959.611907523147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45959.611907523147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45959.611907523147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45959.611907523147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45959.611907523147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45959.611907523147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45959.611907523147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45959.611907523147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45959.611907523147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45959.611907523147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45959.611907523147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45959.611907523147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45959.611907523147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45959.611907523147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45959.611907523147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45959.611907523147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45959.611907523147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45959.611907523147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45959.611907523147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45959.611907523147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45959.611907523147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45959.611907523147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45959.611907523147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45959.611907523147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45959.611907523147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45959.611907523147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45959.611907523147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45959.611907523147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45959.611907523147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45959.611907523147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45959.611907523147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45959.611907523147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45959.611907523147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45959.611907523147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45959.611907523147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45959.611907523147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45959.611907523147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45959.611907523147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45959.611907523147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45959.611907523147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45959.611907523147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45959.611907523147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45959.611907523147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45959.611907523147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45959.611907523147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45959.611907523147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45959.611907523147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45959.611907523147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45959.611907523147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45959.611907523147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45959.611907523147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45959.611907523147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45959.611907523147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45959.611907523147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45959.611907523147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45959.611907523147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45959.611907523147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45959.611907523147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45959.611907523147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45959.611907523147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45959.611907523147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45959.611907523147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45959.611907523147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45959.611907523147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45959.611907523147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45959.611907523147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45959.611907523147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45959.611907523147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45959.611907523147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45959.611907523147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45959.611907523147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45959.611907523147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45959.611907523147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45959.611907523147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45959.611907523147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45959.611907523147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45959.611907523147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45959.611907523147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45959.611907523147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45959.611907523147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45959.611907523147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45959.611907523147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45959.611907523147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45959.611907523147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45959.611907523147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45959.611907523147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45959.611907523147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45959.611907523147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45959.611907523147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45959.611907523147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45959.611907523147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45959.611907523147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45959.611907523147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45959.611907523147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45959.611907523147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45959.611907523147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45959.611907523147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45959.611907523147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45959.611907523147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45959.611907523147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45959.611907523147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45959.611907523147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45959.611907523147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45959.611907523147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45959.611907523147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45959.611907523147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45959.611907523147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45959.611907523147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45959.611907523147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45959.611907523147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45959.611907523147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45959.611907523147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45959.611907523147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45959.611907523147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45959.611907523147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45959.611907523147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45959.611907523147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45959.611907523147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45959.611907523147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45959.611907523147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45959.611907523147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45959.611907523147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45959.611907523147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45959.611907523147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45959.611907523147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45959.611907523147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45959.611907523147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45959.611907523147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45959.611907523147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45959.611907523147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45959.611907523147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45959.611907523147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45959.611907523147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45959.611907523147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45959.611907523147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45959.611907523147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45959.611907523147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45959.611907523147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45959.611907523147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45959.611907523147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45959.611907523147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45959.611907523147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45959.611907523147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45959.611907523147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45959.611907523147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45959.611907523147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45959.611907523147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45959.611907523147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45959.611907523147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45959.611907523147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45959.611907523147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45959.611907523147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45959.611907523147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45959.611907523147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45959.611907523147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45959.611907523147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45959.611907523147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45959.611907523147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45959.611907523147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45959.611907523147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45959.611907523147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45959.611907523147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45959.611907523147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45959.611907523147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45959.611907523147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45959.611907523147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45959.611907523147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45959.611907523147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45959.611907523147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45959.611907523147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45959.611907523147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45959.611907523147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45959.611907523147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45959.611907523147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45959.611907523147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45959.611907523147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45959.611907523147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45959.611907523147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45959.611907523147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45959.611907523147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45959.611907523147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45959.611907523147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45959.611907523147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45959.611907523147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45959.611907523147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45959.611907523147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45959.611907523147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45959.611907523147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45959.611907523147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45959.611907523147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45959.611907523147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45959.611907523147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45959.611907523147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45959.611907523147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45959.611907523147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45959.611907523147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45959.611907523147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45959.611907523147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45959.611907523147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45959.611907523147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45959.611907523147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45959.611907523147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45959.611907523147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45959.611907523147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45959.611907523147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45959.611907523147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45959.611907523147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45959.611907523147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45959.611907523147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45959.611907523147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45959.611907523147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45959.611907523147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45959.611907523147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45959.611907523147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45959.611907523147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45959.611907523147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45959.611907523147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45959.611907523147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45959.611907523147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45959.611907523147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45959.611907523147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45959.611907523147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45959.611907523147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45959.611907523147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45959.611907523147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45959.611907523147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45959.611907523147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45959.611907523147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45959.611907523147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45959.611907523147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45959.611907523147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45959.611907523147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45959.611907523147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45959.611907523147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45959.611907523147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45959.611907523147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45959.611907523147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45959.611907523147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45959.611907523147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45959.611907523147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45959.611907523147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45959.611907523147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45959.611907523147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45959.611907523147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45959.611907523147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45959.611907523147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45959.611907523147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45959.611907523147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45959.611907523147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45959.611907523147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45959.611907523147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45959.611907523147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45959.611907523147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45959.611907523147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45959.611907523147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45959.611907523147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45959.611907523147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45959.611907523147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45959.611907523147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45959.611907523147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45959.611907523147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45959.611907523147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45959.611907523147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45959.611907523147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45959.611907523147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45959.611907523147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45959.611907523147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45959.611907523147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45959.611907523147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45959.611907523147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45959.611907523147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45959.611907523147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45959.611907523147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45959.611907523147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45959.611907523147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45959.611907523147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45959.611907523147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45959.611907523147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45959.611907523147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45959.611907523147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45959.611907523147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45959.611907523147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45959.611907523147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45959.611907523147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45959.611907523147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45959.611907523147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45959.611907523147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45959.611907523147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45959.611907523147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45959.611907523147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45959.611907523147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45959.611907523147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45959.611907523147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45959.611907523147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45959.611907523147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45959.611907523147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45959.611907523147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45959.611907523147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45959.611907523147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45959.611907523147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45959.611907523147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45959.611907523147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45959.611907523147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45959.611907523147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45959.611907523147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45959.611907523147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45959.611907523147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45959.611907523147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45959.611907523147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45959.611907523147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45959.611907523147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45959.611907523147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45959.611907523147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45959.611907523147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45959.611907523147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45959.611907523147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45959.611907523147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45959.611907523147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45959.611907523147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45959.611907523147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45959.611907523147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45959.611907523147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45959.611907523147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45959.611907523147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45959.611907523147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45959.611907523147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45959.611907523147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45959.611907523147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45959.611907523147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45959.611907523147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45959.611907523147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45959.611907523147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45959.611907523147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45959.611907523147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45959.611907523147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45959.611907523147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45959.611907523147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45959.611907523147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45959.611907523147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45959.611907523147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45959.611907523147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45959.611907523147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45959.611907523147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45959.611907523147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45959.611907523147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45959.611907523147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45959.611907523147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45959.611907523147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45959.611907523147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45959.611907523147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45959.611907523147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45959.611907523147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45959.611907523147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45959.611907523147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45959.611907523147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45959.611907523147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45959.611907523147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45959.611907523147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45959.611907523147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45959.611907523147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45959.611907523147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45959.611907523147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45959.611907523147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45959.611907523147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45959.611907523147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45959.611907523147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45959.611907523147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45959.611907523147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45959.611907523147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45959.611907523147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45959.611907523147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45959.611907523147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45959.611907523147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45959.611907523147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45959.611907523147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45959.611907523147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45959.611907523147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45959.611907523147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45959.611907523147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45959.611907523147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45959.611907523147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45959.611907523147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45959.611907523147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45959.611907523147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45959.611907523147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45959.611907523147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45959.611907523147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45959.611907523147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45959.611907523147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45959.611907523147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45959.611907523147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45959.611907523147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45959.611907523147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45959.611907523147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45959.611907523147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45959.611907523147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45959.611907523147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45959.611907523147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45959.611907523147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45959.611907523147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45959.611907523147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45959.611907523147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45959.611907523147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45959.611907523147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45959.611907523147</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8"/>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256.13118993055105</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3.0900578705768567E-2</v>
      </c>
      <c r="H3" s="123">
        <v>45959.359988425924</v>
      </c>
      <c r="I3" s="119" t="str">
        <f>IFERROR(VLOOKUP(D3,DB!A:F,6,0),"")</f>
        <v>SCECO</v>
      </c>
      <c r="J3" s="119" t="str">
        <f>IFERROR(VLOOKUP(D3,DB!A:G,7,0),"")</f>
        <v>Weak</v>
      </c>
      <c r="K3" s="125" t="s">
        <v>39116</v>
      </c>
      <c r="L3" s="121" t="str">
        <f>IFERROR(VLOOKUP(D3,DB!A:I,9,0),"")</f>
        <v>Latis</v>
      </c>
    </row>
    <row r="4" spans="1:16" ht="15" customHeight="1">
      <c r="A4" s="119"/>
      <c r="B4" s="119" t="str">
        <f>IFERROR(VLOOKUP(D4,DB!A:K,11,0),"")</f>
        <v/>
      </c>
      <c r="C4" s="120"/>
      <c r="D4" s="121"/>
      <c r="E4" s="122"/>
      <c r="F4" s="123"/>
      <c r="G4" s="124">
        <f ca="1">IFERROR(NOW()-F4,"")</f>
        <v>45959.611907523147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45959.611907523147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45959.611907523147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45959.611907523147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45959.611907523147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45959.611907523147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45959.611907523147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45959.611907523147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45959.611907523147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45959.611907523147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45959.611907523147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45959.611907523147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45959.611907523147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45959.611907523147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45959.611907523147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45959.611907523147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45959.611907523147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45959.611907523147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45959.611907523147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45959.611907523147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45959.611907523147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45959.611907523147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45959.611907523147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45959.611907523147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45959.611907523147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45959.611907523147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45959.611907523147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45959.611907523147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45959.611907523147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45959.611907523147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45959.611907523147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45959.611907523147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45959.611907523147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45959.611907523147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45959.611907523147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45959.611907523147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45959.611907523147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45959.611907523147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45959.611907523147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45959.611907523147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45959.611907523147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45959.611907523147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45959.611907523147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45959.611907523147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45959.611907523147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45959.611907523147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45959.611907523147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45959.611907523147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45959.611907523147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45959.611907523147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45959.611907523147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45959.611907523147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45959.611907523147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45959.611907523147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45959.611907523147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45959.611907523147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45959.611907523147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45959.611907523147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45959.611907523147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45959.611907523147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45959.611907523147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45959.611907523147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45959.611907523147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45959.611907523147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45959.611907523147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45959.611907523147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45959.611907523147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45959.611907523147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45959.611907523147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45959.611907523147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45959.611907523147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45959.611907523147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45959.611907523147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45959.611907523147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45959.611907523147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45959.611907523147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45959.611907523147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45959.611907523147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45959.611907523147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45959.611907523147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45959.611907523147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45959.611907523147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45959.611907523147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45959.611907523147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45959.611907523147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45959.611907523147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45959.611907523147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45959.611907523147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45959.611907523147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45959.611907523147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45959.611907523147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45959.611907523147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45959.611907523147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45959.611907523147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45959.611907523147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45959.611907523147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45959.611907523147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45959.611907523147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45959.611907523147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45959.611907523147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45959.611907523147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45959.611907523147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45959.611907523147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45959.611907523147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45959.611907523147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45959.611907523147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45959.611907523147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45959.611907523147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45959.611907523147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45959.611907523147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45959.611907523147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45959.611907523147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45959.611907523147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45959.611907523147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45959.611907523147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45959.611907523147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45959.611907523147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45959.611907523147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45959.611907523147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45959.611907523147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45959.611907523147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45959.611907523147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45959.611907523147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45959.611907523147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45959.611907523147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45959.611907523147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45959.611907523147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45959.611907523147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45959.611907523147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45959.611907523147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45959.611907523147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45959.611907523147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45959.611907523147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45959.611907523147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45959.611907523147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45959.611907523147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45959.611907523147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45959.611907523147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45959.611907523147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45959.611907523147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45959.611907523147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45959.611907523147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45959.611907523147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45959.611907523147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45959.611907523147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45959.611907523147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45959.611907523147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45959.611907523147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45959.611907523147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45959.611907523147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45959.611907523147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45959.611907523147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45959.611907523147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45959.611907523147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45959.611907523147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45959.611907523147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45959.611907523147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45959.611907523147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45959.611907523147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45959.611907523147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45959.611907523147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45959.611907523147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45959.611907523147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45959.611907523147</v>
      </c>
      <c r="H167" s="123"/>
      <c r="I167" s="119" t="str">
        <f>IFERROR(VLOOKUP(D167,DB!A:F,6,0),"")</f>
        <v/>
      </c>
      <c r="J167" s="119" t="str">
        <f>IFERROR(VLOOKUP(D167,DB!A:G,7,0),"")</f>
        <v/>
      </c>
      <c r="K167" s="125"/>
      <c r="L167" s="121" t="str">
        <f>IFERROR(VLOOKUP(D167,DB!A:I,9,0),"")</f>
        <v/>
      </c>
    </row>
    <row r="168" spans="1:12" ht="15" customHeight="1">
      <c r="A168" s="126"/>
      <c r="B168" s="126" t="str">
        <f>IFERROR(VLOOKUP(D168,DB!A:K,11,0),"")</f>
        <v/>
      </c>
      <c r="C168" s="127"/>
      <c r="D168" s="128"/>
      <c r="E168" s="129"/>
      <c r="F168" s="130"/>
      <c r="G168" s="131">
        <f ca="1">IFERROR(NOW()-F168,"")</f>
        <v>45959.611907523147</v>
      </c>
      <c r="H168" s="130"/>
      <c r="I168" s="126" t="str">
        <f>IFERROR(VLOOKUP(D168,DB!A:F,6,0),"")</f>
        <v/>
      </c>
      <c r="J168" s="126" t="str">
        <f>IFERROR(VLOOKUP(D168,DB!A:G,7,0),"")</f>
        <v/>
      </c>
      <c r="K168" s="132"/>
      <c r="L168" s="128" t="str">
        <f>IFERROR(VLOOKUP(D168,DB!A:I,9,0),"")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67.779847337958927</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33.423030208330601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10.950796412034833</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c r="E5" s="152"/>
      <c r="F5" s="153"/>
      <c r="G5" s="154">
        <f ca="1">IFERROR(NOW()-F5,"")</f>
        <v>45959.611907523147</v>
      </c>
      <c r="H5" s="153"/>
      <c r="I5" s="152" t="str">
        <f>IFERROR(VLOOKUP(D5,DB!A:F,6,0),"")</f>
        <v/>
      </c>
      <c r="J5" s="152" t="str">
        <f>IFERROR(VLOOKUP(D5,DB!A:G,7,0),"")</f>
        <v/>
      </c>
      <c r="K5" s="152"/>
      <c r="L5" s="152" t="str">
        <f>IFERROR(VLOOKUP(D5,DB!A:I,9,0),"")</f>
        <v/>
      </c>
    </row>
    <row r="6" spans="1:13" ht="15">
      <c r="A6" s="152"/>
      <c r="B6" s="152" t="str">
        <f>IFERROR(VLOOKUP(D6,DB!A:K,11,0),"")</f>
        <v>R5</v>
      </c>
      <c r="C6" s="152"/>
      <c r="D6" s="152" t="s">
        <v>32779</v>
      </c>
      <c r="E6" s="152"/>
      <c r="F6" s="153"/>
      <c r="G6" s="154">
        <f ca="1">IFERROR(NOW()-F6,"")</f>
        <v>45959.611907523147</v>
      </c>
      <c r="H6" s="153"/>
      <c r="I6" s="152" t="str">
        <f>IFERROR(VLOOKUP(D6,DB!A:F,6,0),"")</f>
        <v>SCECO</v>
      </c>
      <c r="J6" s="152" t="str">
        <f>IFERROR(VLOOKUP(D6,DB!A:G,7,0),"")</f>
        <v>Dead</v>
      </c>
      <c r="K6" s="152"/>
      <c r="L6" s="152" t="str">
        <f>IFERROR(VLOOKUP(D6,DB!A:I,9,0),"")</f>
        <v>Latis</v>
      </c>
    </row>
    <row r="7" spans="1:13" ht="15">
      <c r="A7" s="152"/>
      <c r="B7" s="152" t="str">
        <f>IFERROR(VLOOKUP(D7,DB!A:K,11,0),"")</f>
        <v/>
      </c>
      <c r="C7" s="152"/>
      <c r="D7" s="152"/>
      <c r="E7" s="152"/>
      <c r="F7" s="153"/>
      <c r="G7" s="154">
        <f ca="1">IFERROR(NOW()-F7,"")</f>
        <v>45959.611907523147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45959.611907523147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45959.611907523147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45959.611907523147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45959.611907523147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45959.611907523147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45959.611907523147</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45959.611907523147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45959.611907523147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45959.611907523147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45959.611907523147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45959.611907523147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45959.611907523147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45959.611907523147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45959.611907523147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45959.611907523147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45959.611907523147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45959.611907523147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45959.611907523147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45959.611907523147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45959.611907523147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45959.611907523147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45959.611907523147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45959.611907523147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45959.611907523147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45959.611907523147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45959.611907523147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45959.611907523147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45959.611907523147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45959.611907523147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45959.611907523147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45959.611907523147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45959.611907523147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45959.611907523147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45959.611907523147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45959.611907523147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45959.611907523147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45959.611907523147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45959.611907523147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45959.611907523147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45959.611907523147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45959.611907523147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45959.611907523147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45959.611907523147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45959.611907523147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45959.611907523147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45959.611907523147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45959.611907523147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45959.611907523147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45959.611907523147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45959.611907523147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45959.611907523147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45959.611907523147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45959.611907523147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45959.611907523147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45959.611907523147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45959.611907523147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45959.611907523147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45959.611907523147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45959.611907523147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45959.611907523147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45959.611907523147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45959.611907523147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45959.611907523147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45959.611907523147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45959.611907523147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45959.611907523147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45959.611907523147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45959.611907523147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45959.611907523147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45959.611907523147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45959.611907523147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45959.611907523147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45959.611907523147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45959.611907523147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45959.611907523147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45959.611907523147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45959.611907523147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45959.611907523147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45959.611907523147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45959.611907523147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45959.611907523147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45959.611907523147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45959.611907523147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45959.611907523147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45959.611907523147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45959.611907523147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45959.611907523147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45959.611907523147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45959.611907523147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45959.611907523147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45959.611907523147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45959.611907523147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45959.611907523147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45959.611907523147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45959.611907523147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45959.611907523147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45959.611907523147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45959.611907523147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45959.611907523147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45959.611907523147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45959.611907523147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45959.611907523147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45959.611907523147</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45959.611907523147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45959.611907523147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45959.611907523147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45959.611907523147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45959.611907523147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45959.611907523147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45959.611907523147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45959.611907523147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45959.611907523147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45959.611907523147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45959.611907523147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45959.611907523147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45959.611907523147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45959.611907523147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45959.611907523147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45959.611907523147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45959.611907523147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45959.611907523147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45959.611907523147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45959.611907523147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45959.611907523147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45959.611907523147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45959.611907523147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45959.611907523147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45959.611907523147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45959.611907523147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45959.611907523147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45959.611907523147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45959.611907523147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45959.611907523147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45959.611907523147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45959.611907523147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45959.611907523147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45959.611907523147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45959.611907523147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45959.611907523147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45959.611907523147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45959.611907523147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45959.611907523147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45959.611907523147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45959.611907523147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45959.611907523147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45959.611907523147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45959.611907523147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45959.611907523147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45959.611907523147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45959.611907523147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45959.611907523147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45959.611907523147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45959.611907523147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45959.611907523147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45959.611907523147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45959.611907523147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45959.611907523147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45959.611907523147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45959.611907523147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45959.611907523147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45959.611907523147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45959.611907523147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45959.611907523147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45959.611907523147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45959.611907523147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45959.611907523147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45959.611907523147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45959.611907523147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45959.611907523147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45959.611907523147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45959.611907523147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45959.611907523147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45959.611907523147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45959.611907523147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45959.611907523147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45959.611907523147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45959.611907523147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45959.611907523147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45959.611907523147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45959.611907523147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45959.611907523147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45959.611907523147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45959.611907523147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45959.611907523147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45959.611907523147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45959.611907523147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45959.611907523147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45959.611907523147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45959.611907523147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45959.611907523147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45959.611907523147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45959.611907523147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45959.611907523147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45959.611907523147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45959.611907523147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45959.611907523147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45959.611907523147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45959.611907523147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45959.611907523147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45959.611907523147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45959.611907523147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45959.611907523147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45959.611907523147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45959.611907523147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45959.611907523147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45959.611907523147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45959.611907523147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45959.611907523147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45959.611907523147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45959.611907523147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45959.611907523147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45959.611907523147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45959.611907523147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45959.611907523147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45959.611907523147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45959.611907523147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45959.611907523147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45959.611907523147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45959.611907523147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45959.611907523147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45959.611907523147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45959.611907523147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45959.611907523147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45959.611907523147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45959.611907523147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45959.611907523147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45959.611907523147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45959.611907523147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45959.611907523147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45959.611907523147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45959.611907523147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45959.611907523147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45959.611907523147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45959.611907523147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45959.611907523147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45959.611907523147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45959.611907523147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45959.611907523147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45959.611907523147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45959.611907523147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45959.611907523147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45959.611907523147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45959.611907523147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45959.611907523147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45959.611907523147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45959.611907523147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45959.611907523147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45959.611907523147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45959.611907523147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45959.611907523147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45959.611907523147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45959.611907523147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45959.611907523147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45959.611907523147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45959.611907523147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45959.611907523147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45959.611907523147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45959.611907523147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45959.611907523147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45959.611907523147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45959.611907523147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45959.611907523147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45959.611907523147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45959.611907523147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45959.611907523147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45959.611907523147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45959.611907523147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45959.611907523147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45959.611907523147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45959.611907523147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45959.611907523147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45959.611907523147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45959.611907523147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45959.611907523147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45959.611907523147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45959.611907523147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45959.611907523147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45959.611907523147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45959.611907523147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45959.611907523147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45959.611907523147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45959.611907523147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45959.611907523147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45959.611907523147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45959.611907523147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45959.611907523147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45959.611907523147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45959.611907523147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45959.611907523147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45959.611907523147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45959.611907523147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45959.611907523147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45959.611907523147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45959.611907523147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45959.611907523147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45959.611907523147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45959.611907523147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45959.611907523147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45959.611907523147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45959.611907523147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45959.611907523147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45959.611907523147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45959.611907523147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45959.611907523147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45959.611907523147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45959.611907523147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45959.611907523147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45959.611907523147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45959.611907523147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45959.611907523147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45959.611907523147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45959.611907523147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45959.611907523147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45959.611907523147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45959.611907523147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45959.611907523147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45959.611907523147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45959.611907523147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45959.611907523147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45959.611907523147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45959.611907523147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45959.611907523147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45959.611907523147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45959.611907523147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45959.611907523147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45959.611907523147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45959.611907523147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45959.611907523147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45959.611907523147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45959.611907523147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45959.611907523147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45959.611907523147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45959.611907523147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45959.611907523147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45959.611907523147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45959.611907523147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45959.611907523147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45959.611907523147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45959.611907523147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45959.611907523147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45959.611907523147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45959.611907523147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45959.611907523147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45959.611907523147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45959.611907523147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45959.611907523147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45959.611907523147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45959.611907523147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45959.611907523147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45959.611907523147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45959.611907523147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45959.611907523147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45959.611907523147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45959.611907523147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45959.611907523147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45959.611907523147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45959.611907523147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45959.611907523147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45959.611907523147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45959.611907523147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45959.611907523147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45959.611907523147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45959.611907523147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45959.611907523147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45959.611907523147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45959.611907523147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45959.611907523147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45959.611907523147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45959.611907523147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45959.611907523147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45959.611907523147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45959.611907523147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45959.611907523147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45959.611907523147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45959.611907523147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45959.611907523147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45959.611907523147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45959.611907523147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45959.611907523147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45959.611907523147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45959.611907523147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45959.611907523147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45959.611907523147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45959.611907523147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45959.611907523147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45959.611907523147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45959.611907523147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45959.611907523147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45959.611907523147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45959.611907523147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45959.611907523147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45959.611907523147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45959.611907523147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45959.611907523147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45959.611907523147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45959.611907523147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45959.611907523147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45959.611907523147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45959.611907523147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45959.611907523147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45959.611907523147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45959.611907523147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45959.611907523147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45959.611907523147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45959.611907523147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45959.611907523147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45959.611907523147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45959.611907523147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45959.611907523147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45959.611907523147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45959.611907523147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45959.611907523147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45959.611907523147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45959.611907523147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45959.611907523147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45959.611907523147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45959.611907523147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45959.611907523147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45959.611907523147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45959.611907523147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45959.611907523147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45959.611907523147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45959.611907523147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45959.611907523147</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7</v>
      </c>
      <c r="D2" s="103" t="s">
        <v>34903</v>
      </c>
      <c r="E2" s="106" t="s">
        <v>39124</v>
      </c>
      <c r="F2" s="107">
        <v>45959.585532407407</v>
      </c>
      <c r="G2" s="77">
        <f ca="1">IFERROR(NOW()-F2,"-")</f>
        <v>2.6375115739938337E-2</v>
      </c>
      <c r="H2" s="107">
        <v>45959.585532407407</v>
      </c>
      <c r="I2" s="103" t="str">
        <f>IFERROR(VLOOKUP(D2,DB!A:F,6,0),"")</f>
        <v>SCECO</v>
      </c>
      <c r="J2" s="102" t="str">
        <f>IFERROR(VLOOKUP(D2,DB!A:G,7,0),"")</f>
        <v>Vandalized</v>
      </c>
      <c r="K2" s="108" t="s">
        <v>39125</v>
      </c>
      <c r="L2" s="109" t="str">
        <f>IFERROR(VLOOKUP(D2,DB!A:I,9,0),"")</f>
        <v>Latis</v>
      </c>
    </row>
    <row r="3" spans="1:16383" ht="31.5" customHeight="1">
      <c r="A3" s="104" t="s">
        <v>39126</v>
      </c>
      <c r="B3" s="103" t="str">
        <f>IFERROR(VLOOKUP(D3,DB!A:K,11,0),"")</f>
        <v>R6</v>
      </c>
      <c r="C3" s="105">
        <v>2</v>
      </c>
      <c r="D3" s="103" t="s">
        <v>35967</v>
      </c>
      <c r="E3" s="106" t="s">
        <v>39021</v>
      </c>
      <c r="F3" s="107"/>
      <c r="G3" s="77">
        <f ca="1">IFERROR(NOW()-F3,"-")</f>
        <v>45959.611907523147</v>
      </c>
      <c r="H3" s="107">
        <v>45959.565659722219</v>
      </c>
      <c r="I3" s="103" t="str">
        <f>IFERROR(VLOOKUP(D3,DB!A:F,6,0),"")</f>
        <v>SCECO</v>
      </c>
      <c r="J3" s="102" t="str">
        <f>IFERROR(VLOOKUP(D3,DB!A:G,7,0),"")</f>
        <v>Dead</v>
      </c>
      <c r="K3" s="108" t="s">
        <v>39127</v>
      </c>
      <c r="L3" s="109" t="str">
        <f>IFERROR(VLOOKUP(D3,DB!A:I,9,0),"")</f>
        <v>Latis</v>
      </c>
    </row>
    <row r="4" spans="1:16383" ht="31.5" customHeight="1">
      <c r="A4" s="104" t="s">
        <v>39126</v>
      </c>
      <c r="B4" s="103" t="str">
        <f>IFERROR(VLOOKUP(D4,DB!A:K,11,0),"")</f>
        <v>R6</v>
      </c>
      <c r="C4" s="105">
        <v>1</v>
      </c>
      <c r="D4" s="103" t="s">
        <v>35750</v>
      </c>
      <c r="E4" s="106" t="s">
        <v>39021</v>
      </c>
      <c r="F4" s="107"/>
      <c r="G4" s="77">
        <f ca="1">IFERROR(NOW()-F4,"-")</f>
        <v>45959.611907523147</v>
      </c>
      <c r="H4" s="107">
        <v>45959.550497685188</v>
      </c>
      <c r="I4" s="103" t="str">
        <f>IFERROR(VLOOKUP(D4,DB!A:F,6,0),"")</f>
        <v>SCECO</v>
      </c>
      <c r="J4" s="102" t="str">
        <f>IFERROR(VLOOKUP(D4,DB!A:G,7,0),"")</f>
        <v>Vandalized</v>
      </c>
      <c r="K4" s="108" t="s">
        <v>39128</v>
      </c>
      <c r="L4" s="109" t="str">
        <f>IFERROR(VLOOKUP(D4,DB!A:I,9,0),"")</f>
        <v>Latis</v>
      </c>
    </row>
    <row r="5" spans="1:16383" ht="31.5" customHeight="1">
      <c r="A5" s="104" t="s">
        <v>39126</v>
      </c>
      <c r="B5" s="103" t="str">
        <f>IFERROR(VLOOKUP(D5,DB!A:K,11,0),"")</f>
        <v>R6</v>
      </c>
      <c r="C5" s="105">
        <v>1</v>
      </c>
      <c r="D5" s="103" t="s">
        <v>35039</v>
      </c>
      <c r="E5" s="106" t="s">
        <v>39021</v>
      </c>
      <c r="F5" s="107"/>
      <c r="G5" s="77">
        <f ca="1">IFERROR(NOW()-F5,"-")</f>
        <v>45959.611907523147</v>
      </c>
      <c r="H5" s="107">
        <v>45959.551666666666</v>
      </c>
      <c r="I5" s="103" t="str">
        <f>IFERROR(VLOOKUP(D5,DB!A:F,6,0),"")</f>
        <v>SCECO</v>
      </c>
      <c r="J5" s="102" t="str">
        <f>IFERROR(VLOOKUP(D5,DB!A:G,7,0),"")</f>
        <v>Vandalized</v>
      </c>
      <c r="K5" s="108" t="s">
        <v>39129</v>
      </c>
      <c r="L5" s="109" t="str">
        <f>IFERROR(VLOOKUP(D5,DB!A:I,9,0),"")</f>
        <v>Latis</v>
      </c>
    </row>
    <row r="6" spans="1:16383" ht="31.5" customHeight="1">
      <c r="A6" s="104"/>
      <c r="B6" s="103" t="str">
        <f>IFERROR(VLOOKUP(D6,DB!A:K,11,0),"")</f>
        <v/>
      </c>
      <c r="C6" s="105"/>
      <c r="D6" s="103"/>
      <c r="E6" s="106"/>
      <c r="F6" s="107"/>
      <c r="G6" s="77">
        <f ca="1">IFERROR(NOW()-F6,"-")</f>
        <v>45959.611907523147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45959.611907523147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2"/>
      <c r="E8" s="106"/>
      <c r="F8" s="107"/>
      <c r="G8" s="77">
        <f ca="1">IFERROR(NOW()-F8,"-")</f>
        <v>45959.611907523147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45959.611907523147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45959.611907523147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45959.611907523147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45959.611907523147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45959.611907523147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45959.611907523147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45959.611907523147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45959.611907523147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45959.611907523147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45959.611907523147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45959.611907523147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45959.611907523147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45959.611907523147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45959.611907523147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45959.611907523147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45959.611907523147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45959.611907523147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45959.611907523147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45959.611907523147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45959.611907523147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45959.611907523147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45959.611907523147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45959.611907523147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45959.611907523147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45959.611907523147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45959.611907523147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45959.611907523147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45959.611907523147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45959.611907523147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45959.611907523147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45959.611907523147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45959.611907523147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45959.611907523147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45959.611907523147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45959.611907523147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45959.611907523147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45959.611907523147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45959.611907523147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45959.611907523147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45959.611907523147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45959.611907523147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45959.611907523147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45959.611907523147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45959.611907523147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45959.611907523147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45959.611907523147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45959.611907523147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45959.611907523147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45959.611907523147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45959.611907523147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45959.611907523147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45959.611907523147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45959.611907523147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45959.611907523147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45959.611907523147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45959.611907523147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45959.611907523147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45959.611907523147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45959.611907523147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45959.611907523147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45959.611907523147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45959.611907523147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45959.611907523147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45959.611907523147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45959.611907523147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45959.611907523147</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2025-10-29T11:43:08Z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