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50" documentId="120_S{2AC9BD13-BADA-5192-A53E-5A8FF88502F6}" xr6:coauthVersionLast="47" xr6:coauthVersionMax="47" xr10:uidLastSave="{80D17EC1-39AF-4716-AD3A-A9FE3D1D9C8C}"/>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<sst xmlns="http://schemas.openxmlformats.org/spreadsheetml/2006/main" count="181590" uniqueCount="39209">
  <si>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</si>
  <si>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</si>
  <si>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</si>
  <si>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</si>
  <si>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</si>
  <si>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</si>
  <si>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</si>
  <si>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</si>
  <si>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</si>
  <si>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</si>
  <si>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</si>
  <si>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</si>
  <si>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</si>
  <si>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</si>
  <si>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</si>
  <si>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</si>
  <si>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</si>
  <si>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</si>
  <si>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</si>
  <si>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</si>
  <si>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</si>
  <si>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</si>
  <si>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</si>
  <si>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</si>
  <si>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</si>
  <si>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</si>
  <si>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</si>
  <si>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</si>
  <si>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</si>
  <si>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</si>
  <si>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</si>
  <si>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</si>
  <si>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</si>
  <si>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</si>
  <si>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</si>
  <si>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</si>
  <si>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</si>
  <si>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</si>
  <si>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</si>
  <si>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</si>
  <si>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</si>
  <si>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</si>
  <si>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</si>
  <si>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</si>
  <si>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</si>
  <si>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</si>
  <si>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</si>
  <si>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</si>
  <si>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</si>
  <si>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</si>
  <si>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</si>
  <si>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</si>
  <si>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</si>
  <si>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</si>
  <si>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</si>
  <si>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</si>
  <si>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</si>
  <si>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</si>
  <si>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</si>
  <si>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</si>
  <si>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</si>
  <si>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</si>
  <si>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</si>
  <si>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</si>
  <si>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</si>
  <si>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</si>
  <si>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</si>
  <si>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</si>
  <si>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</si>
  <si>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</si>
  <si>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</si>
  <si>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</si>
  <si>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</si>
  <si>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</si>
  <si>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</si>
  <si>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</si>
  <si>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</si>
  <si>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</si>
  <si>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</si>
  <si>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</si>
  <si>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</si>
  <si>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</si>
  <si>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</si>
  <si>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</si>
  <si>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</si>
  <si>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</si>
  <si>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</si>
  <si>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</si>
  <si>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</si>
  <si>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</si>
  <si>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</si>
  <si>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</si>
  <si>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</si>
  <si>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</si>
  <si>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</si>
  <si>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</si>
  <si>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</si>
  <si>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</si>
  <si>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</si>
  <si>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</si>
  <si>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</si>
  <si>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</si>
  <si>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</si>
  <si>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</si>
  <si>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</si>
  <si>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</si>
  <si>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</si>
  <si>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</si>
  <si>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</si>
  <si>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</si>
  <si>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</si>
  <si>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</si>
  <si>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</si>
  <si>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</si>
  <si>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</si>
  <si>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</si>
  <si>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</si>
  <si>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</si>
  <si>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</si>
  <si>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</si>
  <si>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</si>
  <si>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</si>
  <si>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</si>
  <si>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</si>
  <si>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</si>
  <si>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</si>
  <si>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</si>
  <si>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</si>
  <si>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</si>
  <si>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</si>
  <si>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</si>
  <si>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</si>
  <si>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</si>
  <si>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</si>
  <si>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</si>
  <si>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</si>
  <si>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</si>
  <si>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</si>
  <si>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</si>
  <si>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</si>
  <si>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</si>
  <si>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</si>
  <si>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</si>
  <si>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</si>
  <si>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</si>
  <si>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</si>
  <si>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</si>
  <si>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</si>
  <si>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</si>
  <si>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</si>
  <si>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</si>
  <si>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</si>
  <si>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</si>
  <si>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</si>
  <si>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</si>
  <si>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</si>
  <si>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</si>
  <si>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</si>
  <si>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</si>
  <si>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</si>
  <si>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</si>
  <si>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</si>
  <si>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</si>
  <si>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</si>
  <si>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</si>
  <si>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</si>
  <si>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</si>
  <si>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</si>
  <si>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</si>
  <si>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</si>
  <si>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</si>
  <si>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</si>
  <si>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</si>
  <si>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</si>
  <si>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</si>
  <si>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</si>
  <si>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</si>
  <si>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</si>
  <si>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</si>
  <si>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</si>
  <si>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</si>
  <si>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</si>
  <si>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</si>
  <si>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</si>
  <si>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</si>
  <si>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</si>
  <si>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</si>
  <si>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</si>
  <si>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</si>
  <si>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</si>
  <si>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</si>
  <si>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</si>
  <si>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</si>
  <si>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</si>
  <si>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</si>
  <si>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</si>
  <si>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</si>
  <si>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</si>
  <si>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</si>
  <si>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</si>
  <si>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</si>
  <si>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</si>
  <si>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</si>
  <si>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</si>
  <si>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</si>
  <si>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</si>
  <si>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</si>
  <si>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</si>
  <si>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</si>
  <si>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</si>
  <si>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</si>
  <si>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</si>
  <si>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</si>
  <si>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</si>
  <si>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</si>
  <si>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</si>
  <si>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</si>
  <si>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</si>
  <si>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</si>
  <si>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</si>
  <si>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</si>
  <si>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</si>
  <si>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</si>
  <si>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</si>
  <si>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</si>
  <si>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</si>
  <si>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</si>
  <si>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</si>
  <si>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</si>
  <si>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</si>
  <si>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</si>
  <si>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</si>
  <si>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</si>
  <si>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</si>
  <si>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</si>
  <si>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</si>
  <si>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</si>
  <si>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</si>
  <si>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</si>
  <si>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</si>
  <si>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</si>
  <si>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</si>
  <si>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</si>
  <si>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</si>
  <si>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</si>
  <si>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</si>
  <si>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</si>
  <si>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</si>
  <si>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</si>
  <si>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</si>
  <si>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</si>
  <si>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</si>
  <si>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</si>
  <si>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</si>
  <si>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</si>
  <si>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</si>
  <si>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</si>
  <si>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</si>
  <si>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</si>
  <si>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</si>
  <si>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</si>
  <si>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</si>
  <si>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</si>
  <si>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</si>
  <si>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</si>
  <si>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</si>
  <si>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</si>
  <si>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</si>
  <si>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</si>
  <si>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</si>
  <si>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</si>
  <si>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</si>
  <si>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</si>
  <si>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</si>
  <si>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</si>
  <si>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</si>
  <si>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</si>
  <si>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</si>
  <si>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</si>
  <si>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</si>
  <si>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</si>
  <si>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</si>
  <si>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</si>
  <si>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</si>
  <si>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</si>
  <si>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</si>
  <si>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</si>
  <si>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</si>
  <si>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</si>
  <si>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</si>
  <si>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</si>
  <si>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</si>
  <si>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</si>
  <si>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</si>
  <si>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</si>
  <si>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</si>
  <si>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</si>
  <si>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</si>
  <si>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</si>
  <si>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</si>
  <si>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</si>
  <si>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</si>
  <si>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</si>
  <si>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</si>
  <si>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</si>
  <si>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</si>
  <si>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</si>
  <si>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</si>
  <si>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</si>
  <si>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</si>
  <si>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</si>
  <si>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</si>
  <si>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</si>
  <si>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</si>
  <si>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</si>
  <si>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</si>
  <si>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</si>
  <si>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</si>
  <si>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</si>
  <si>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</si>
  <si>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</si>
  <si>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</si>
  <si>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</si>
  <si>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</si>
  <si>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</si>
  <si>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</si>
  <si>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</si>
  <si>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</si>
  <si>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</si>
  <si>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</si>
  <si>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</si>
  <si>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</si>
  <si>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</si>
  <si>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</si>
  <si>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</si>
  <si>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</si>
  <si>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</si>
  <si>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</si>
  <si>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</si>
  <si>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</si>
  <si>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</si>
  <si>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</si>
  <si>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</si>
  <si>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</si>
  <si>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</si>
  <si>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</si>
  <si>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</si>
  <si>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</si>
  <si>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</si>
  <si>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</si>
  <si>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</si>
  <si>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</si>
  <si>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</si>
  <si>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</si>
  <si>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</si>
  <si>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</si>
  <si>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</si>
  <si>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</si>
  <si>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</si>
  <si>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</si>
  <si>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</si>
  <si>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</si>
  <si>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</si>
  <si>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</si>
  <si>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</si>
  <si>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</si>
  <si>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</si>
  <si>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</si>
  <si>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</si>
  <si>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</si>
  <si>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</si>
  <si>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</si>
  <si>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</si>
  <si>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</si>
  <si>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</si>
  <si>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</si>
  <si>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</si>
  <si>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</si>
  <si>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</si>
  <si>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</si>
  <si>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</si>
  <si>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</si>
  <si>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</si>
  <si>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</si>
  <si>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</si>
  <si>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</si>
  <si>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</si>
  <si>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</si>
  <si>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</si>
  <si>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</si>
  <si>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</si>
  <si>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</si>
  <si>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</si>
  <si>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</si>
  <si>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</si>
  <si>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</si>
  <si>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</si>
  <si>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</si>
  <si>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</si>
  <si>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</si>
  <si>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</si>
  <si>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</si>
  <si>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</si>
  <si>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</si>
  <si>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</si>
  <si>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</si>
  <si>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</si>
  <si>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</si>
  <si>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</si>
  <si>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</si>
  <si>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</si>
  <si>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</si>
  <si>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</si>
  <si>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</si>
  <si>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</si>
  <si>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</si>
  <si>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</si>
  <si>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</si>
  <si>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</si>
  <si>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</si>
  <si>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</si>
  <si>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</si>
  <si>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</si>
  <si>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</si>
  <si>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</si>
  <si>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</si>
  <si>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</si>
  <si>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</si>
  <si>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</si>
  <si>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</si>
  <si>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</si>
  <si>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</si>
  <si>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</si>
  <si>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</si>
  <si>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</si>
  <si>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</si>
  <si>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</si>
  <si>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</si>
  <si>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</si>
  <si>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</si>
  <si>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</si>
  <si>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</si>
  <si>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</si>
  <si>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</si>
  <si>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</si>
  <si>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</si>
  <si>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</si>
  <si>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</si>
  <si>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</si>
  <si>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</si>
  <si>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</si>
  <si>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</si>
  <si>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</si>
  <si>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</si>
  <si>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</si>
  <si>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</si>
  <si>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</si>
  <si>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</si>
  <si>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</si>
  <si>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</si>
  <si>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</si>
  <si>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</si>
  <si>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</si>
  <si>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</si>
  <si>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</si>
  <si>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</si>
  <si>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</si>
  <si>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</si>
  <si>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</si>
  <si>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</si>
  <si>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</si>
  <si>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</si>
  <si>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</si>
  <si>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</si>
  <si>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</si>
  <si>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</si>
  <si>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</si>
  <si>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</si>
  <si>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</si>
  <si>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</si>
  <si>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</si>
  <si>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</si>
  <si>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</si>
  <si>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</si>
  <si>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</si>
  <si>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</si>
  <si>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</si>
  <si>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</si>
  <si>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</si>
  <si>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</si>
  <si>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</si>
  <si>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</si>
  <si>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</si>
  <si>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</si>
  <si>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</si>
  <si>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</si>
  <si>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</si>
  <si>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</si>
  <si>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</si>
  <si>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</si>
  <si>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</si>
  <si>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</si>
  <si>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</si>
  <si>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</si>
  <si>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</si>
  <si>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</si>
  <si>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</si>
  <si>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</si>
  <si>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</si>
  <si>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</si>
  <si>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</si>
  <si>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</si>
  <si>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</si>
  <si>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</si>
  <si>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</si>
  <si>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</si>
  <si>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</si>
  <si>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</si>
  <si>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</si>
  <si>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</si>
  <si>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</si>
  <si>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</si>
  <si>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</si>
  <si>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</si>
  <si>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</si>
  <si>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</si>
  <si>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</si>
  <si>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</si>
  <si>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</si>
  <si>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</si>
  <si>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</si>
  <si>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</si>
  <si>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</si>
  <si>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</si>
  <si>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</si>
  <si>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</si>
  <si>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</si>
  <si>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</si>
  <si>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</si>
  <si>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</si>
  <si>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</si>
  <si>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</si>
  <si>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</si>
  <si>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</si>
  <si>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</si>
  <si>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</si>
  <si>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</si>
  <si>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</si>
  <si>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</si>
  <si>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</si>
  <si>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</si>
  <si>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</si>
  <si>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</si>
  <si>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</si>
  <si>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</si>
  <si>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</si>
  <si>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</si>
  <si>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</si>
  <si>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</si>
  <si>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</si>
  <si>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</si>
  <si>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</si>
  <si>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</si>
  <si>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</si>
  <si>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</si>
  <si>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</si>
  <si>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</si>
  <si>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</si>
  <si>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</si>
  <si>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</si>
  <si>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</si>
  <si>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</si>
  <si>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</si>
  <si>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</si>
  <si>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</si>
  <si>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</si>
  <si>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</si>
  <si>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</si>
  <si>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</si>
  <si>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</si>
  <si>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</si>
  <si>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</si>
  <si>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</si>
  <si>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</si>
  <si>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</si>
  <si>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</si>
  <si>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</si>
  <si>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</si>
  <si>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</si>
  <si>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</si>
  <si>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</si>
  <si>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</si>
  <si>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</si>
  <si>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</si>
  <si>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</si>
  <si>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</si>
  <si>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</si>
  <si>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</si>
  <si>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</si>
  <si>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</si>
  <si>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</si>
  <si>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</si>
  <si>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</si>
  <si>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</si>
  <si>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</si>
  <si>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</si>
  <si>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</si>
  <si>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</si>
  <si>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</si>
  <si>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</si>
  <si>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</si>
  <si>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</si>
  <si>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</si>
  <si>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</si>
  <si>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</si>
  <si>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</si>
  <si>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</si>
  <si>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</si>
  <si>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</si>
  <si>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</si>
  <si>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</si>
  <si>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</si>
  <si>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</si>
  <si>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</si>
  <si>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</si>
  <si>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</si>
  <si>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</si>
  <si>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</si>
  <si>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</si>
  <si>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</si>
  <si>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</si>
  <si>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</si>
  <si>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</si>
  <si>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</si>
  <si>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</si>
  <si>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</si>
  <si>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</si>
  <si>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</si>
  <si>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</si>
  <si>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</si>
  <si>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</si>
  <si>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</si>
  <si>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</si>
  <si>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</si>
  <si>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</si>
  <si>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</si>
  <si>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</si>
  <si>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</si>
  <si>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</si>
  <si>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</si>
  <si>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</si>
  <si>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</si>
  <si>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</si>
  <si>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</si>
  <si>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</si>
  <si>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</si>
  <si>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</si>
  <si>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</si>
  <si>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</si>
  <si>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</si>
  <si>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</si>
  <si>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</si>
  <si>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</si>
  <si>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</si>
  <si>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</si>
  <si>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</si>
  <si>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</si>
  <si>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</si>
  <si>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</si>
  <si>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</si>
  <si>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</si>
  <si>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</si>
  <si>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</si>
  <si>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</si>
  <si>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</si>
  <si>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</si>
  <si>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</si>
  <si>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</si>
  <si>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</si>
  <si>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</si>
  <si>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</si>
  <si>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</si>
  <si>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</si>
  <si>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</si>
  <si>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</si>
  <si>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</si>
  <si>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</si>
  <si>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</si>
  <si>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</si>
  <si>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</si>
  <si>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</si>
  <si>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</si>
  <si>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</si>
  <si>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</si>
  <si>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</si>
  <si>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</si>
  <si>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</si>
  <si>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</si>
  <si>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</si>
  <si>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</si>
  <si>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</si>
  <si>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</si>
  <si>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</si>
  <si>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</si>
  <si>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</si>
  <si>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</si>
  <si>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</si>
  <si>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</si>
  <si>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</si>
  <si>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</si>
  <si>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</si>
  <si>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</si>
  <si>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</si>
  <si>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</si>
  <si>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</si>
  <si>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</si>
  <si>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</si>
  <si>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</si>
  <si>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</si>
  <si>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</si>
  <si>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</si>
  <si>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</si>
  <si>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</si>
  <si>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</si>
  <si>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</si>
  <si>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</si>
  <si>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</si>
  <si>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</si>
  <si>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</si>
  <si>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</si>
  <si>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</si>
  <si>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</si>
  <si>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</si>
  <si>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</si>
  <si>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</si>
  <si>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</si>
  <si>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</si>
  <si>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</si>
  <si>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</si>
  <si>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</si>
  <si>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</si>
  <si>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</si>
  <si>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</si>
  <si>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</si>
  <si>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</si>
  <si>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</si>
  <si>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</si>
  <si>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</si>
  <si>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</si>
  <si>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</si>
  <si>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</si>
  <si>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</si>
  <si>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</si>
  <si>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</si>
  <si>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</si>
  <si>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</si>
  <si>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</si>
  <si>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</si>
  <si>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</si>
  <si>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</si>
  <si>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</si>
  <si>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</si>
  <si>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</si>
  <si>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</si>
  <si>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</si>
  <si>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</si>
  <si>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</si>
  <si>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</si>
  <si>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</si>
  <si>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</si>
  <si>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</si>
  <si>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</si>
  <si>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</si>
  <si>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</si>
  <si>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</si>
  <si>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</si>
  <si>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</si>
  <si>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</si>
  <si>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</si>
  <si>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</si>
  <si>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</si>
  <si>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</si>
  <si>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</si>
  <si>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</si>
  <si>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</si>
  <si>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</si>
  <si>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</si>
  <si>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</si>
  <si>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</si>
  <si>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</si>
  <si>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</si>
  <si>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</si>
  <si>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</si>
  <si>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</si>
  <si>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</si>
  <si>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</si>
  <si>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</si>
  <si>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</si>
  <si>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</si>
  <si>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</si>
  <si>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</si>
  <si>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</si>
  <si>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</si>
  <si>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</si>
  <si>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</si>
  <si>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</si>
  <si>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</si>
  <si>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</si>
  <si>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</si>
  <si>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</si>
  <si>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</si>
  <si>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</si>
  <si>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</si>
  <si>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</si>
  <si>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</si>
  <si>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</si>
  <si>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</si>
  <si>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</si>
  <si>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</si>
  <si>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</si>
  <si>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</si>
  <si>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</si>
  <si>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</si>
  <si>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</si>
  <si>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</si>
  <si>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</si>
  <si>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</si>
  <si>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</si>
  <si>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</si>
  <si>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</si>
  <si>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</si>
  <si>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</si>
  <si>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</si>
  <si>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</si>
  <si>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</si>
  <si>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</si>
  <si>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</si>
  <si>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</si>
  <si>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</si>
  <si>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</si>
  <si>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</si>
  <si>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</si>
  <si>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</si>
  <si>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</si>
  <si>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</si>
  <si>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</si>
  <si>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</si>
  <si>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</si>
  <si>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</si>
  <si>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</si>
  <si>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</si>
  <si>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</si>
  <si>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</si>
  <si>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</si>
  <si>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</si>
  <si>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</si>
  <si>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</si>
  <si>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</si>
  <si>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</si>
  <si>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</si>
  <si>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</si>
  <si>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</si>
  <si>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</si>
  <si>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</si>
  <si>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</si>
  <si>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</si>
  <si>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</si>
  <si>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</si>
  <si>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</si>
  <si>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</si>
  <si>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</si>
  <si>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</si>
  <si>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</si>
  <si>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</si>
  <si>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</si>
  <si>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</si>
  <si>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</si>
  <si>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</si>
  <si>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</si>
  <si>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</si>
  <si>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</si>
  <si>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</si>
  <si>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</si>
  <si>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</si>
  <si>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</si>
  <si>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</si>
  <si>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</si>
  <si>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</si>
  <si>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</si>
  <si>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</si>
  <si>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</si>
  <si>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</si>
  <si>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</si>
  <si>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</si>
  <si>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</si>
  <si>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</si>
  <si>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</si>
  <si>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</si>
  <si>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</si>
  <si>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</si>
  <si>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</si>
  <si>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</si>
  <si>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</si>
  <si>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</si>
  <si>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</si>
  <si>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</si>
  <si>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</si>
  <si>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</si>
  <si>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</si>
  <si>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</si>
  <si>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</si>
  <si>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</si>
  <si>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</si>
  <si>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</si>
  <si>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</si>
  <si>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</si>
  <si>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</si>
  <si>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</si>
  <si>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</si>
  <si>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</si>
  <si>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</si>
  <si>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</si>
  <si>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</si>
  <si>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</si>
  <si>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</si>
  <si>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</si>
  <si>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</si>
  <si>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</si>
  <si>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</si>
  <si>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</si>
  <si>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</si>
  <si>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</si>
  <si>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</si>
  <si>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</si>
  <si>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</si>
  <si>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</si>
  <si>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</si>
  <si>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</si>
  <si>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</si>
  <si>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</si>
  <si>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</si>
  <si>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</si>
  <si>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</si>
  <si>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</si>
  <si>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</si>
  <si>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</si>
  <si>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</si>
  <si>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</si>
  <si>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</si>
  <si>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</si>
  <si>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</si>
  <si>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</si>
  <si>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</si>
  <si>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</si>
  <si>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</si>
  <si>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</si>
  <si>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</si>
  <si>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</si>
  <si>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</si>
  <si>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</si>
  <si>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</si>
  <si>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</si>
  <si>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</si>
  <si>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</si>
  <si>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</si>
  <si>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</si>
  <si>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</si>
  <si>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</si>
  <si>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</si>
  <si>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</si>
  <si>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</si>
  <si>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</si>
  <si>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</si>
  <si>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</si>
  <si>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</si>
  <si>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</si>
  <si>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</si>
  <si>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</si>
  <si>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</si>
  <si>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</si>
  <si>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</si>
  <si>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</si>
  <si>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</si>
  <si>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</si>
  <si>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</si>
  <si>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</si>
  <si>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</si>
  <si>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</si>
  <si>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</si>
  <si>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</si>
  <si>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</si>
  <si>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</si>
  <si>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</si>
  <si>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</si>
  <si>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</si>
  <si>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</si>
  <si>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</si>
  <si>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</si>
  <si>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</si>
  <si>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</si>
  <si>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</si>
  <si>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</si>
  <si>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</si>
  <si>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</si>
  <si>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</si>
  <si>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</si>
  <si>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</si>
  <si>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</si>
  <si>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</si>
  <si>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</si>
  <si>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</si>
  <si>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</si>
  <si>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</si>
  <si>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</si>
  <si>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</si>
  <si>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</si>
  <si>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</si>
  <si>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</si>
  <si>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</si>
  <si>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</si>
  <si>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</si>
  <si>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</si>
  <si>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</si>
  <si>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</si>
  <si>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</si>
  <si>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</si>
  <si>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</si>
  <si>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</si>
  <si>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</si>
  <si>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</si>
  <si>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</si>
  <si>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</si>
  <si>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</si>
  <si>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</si>
  <si>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</si>
  <si>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</si>
  <si>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</si>
  <si>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</si>
  <si>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</si>
  <si>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</si>
  <si>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</si>
  <si>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</si>
  <si>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</si>
  <si>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</si>
  <si>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</si>
  <si>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</si>
  <si>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</si>
  <si>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</si>
  <si>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</si>
  <si>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</si>
  <si>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</si>
  <si>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</si>
  <si>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</si>
  <si>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</si>
  <si>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</si>
  <si>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</si>
  <si>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</si>
  <si>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</si>
  <si>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</si>
  <si>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</si>
  <si>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</si>
  <si>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</si>
  <si>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</si>
  <si>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</si>
  <si>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</si>
  <si>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</si>
  <si>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</si>
  <si>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</si>
  <si>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</si>
  <si>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</si>
  <si>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</si>
  <si>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</si>
  <si>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</si>
  <si>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</si>
  <si>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</si>
  <si>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</si>
  <si>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</si>
  <si>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</si>
  <si>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</si>
  <si>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</si>
  <si>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</si>
  <si>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</si>
  <si>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</si>
  <si>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</si>
  <si>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</si>
  <si>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</si>
  <si>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</si>
  <si>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</si>
  <si>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</si>
  <si>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</si>
  <si>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</si>
  <si>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</si>
  <si>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</si>
  <si>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</si>
  <si>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</si>
  <si>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</si>
  <si>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</si>
  <si>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</si>
  <si>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</si>
  <si>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</si>
  <si>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</si>
  <si>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</si>
  <si>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</si>
  <si>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</si>
  <si>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</si>
  <si>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</si>
  <si>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</si>
  <si>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</si>
  <si>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</si>
  <si>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</si>
  <si>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</si>
  <si>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</si>
  <si>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</si>
  <si>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</si>
  <si>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</si>
  <si>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</si>
  <si>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</si>
  <si>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</si>
  <si>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</si>
  <si>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</si>
  <si>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</si>
  <si>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</si>
  <si>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</si>
  <si>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</si>
  <si>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</si>
  <si>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</si>
  <si>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</si>
  <si>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</si>
  <si>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</si>
  <si>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</si>
  <si>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</si>
  <si>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</si>
  <si>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</si>
  <si>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</si>
  <si>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</si>
  <si>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</si>
  <si>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</si>
  <si>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</si>
  <si>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</si>
  <si>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</si>
  <si>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</si>
  <si>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</si>
  <si>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</si>
  <si>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</si>
  <si>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</si>
  <si>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</si>
  <si>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</si>
  <si>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</si>
  <si>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</si>
  <si>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</si>
  <si>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</si>
  <si>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</si>
  <si>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</si>
  <si>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</si>
  <si>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</si>
  <si>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</si>
  <si>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</si>
  <si>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</si>
  <si>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</si>
  <si>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</si>
  <si>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</si>
  <si>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</si>
  <si>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</si>
  <si>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</si>
  <si>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</si>
  <si>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</si>
  <si>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</si>
  <si>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</si>
  <si>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</si>
  <si>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</si>
  <si>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</si>
  <si>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</si>
  <si>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</si>
  <si>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</si>
  <si>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</si>
  <si>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</si>
  <si>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</si>
  <si>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</si>
  <si>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</si>
  <si>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</si>
  <si>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</si>
  <si>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</si>
  <si>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</si>
  <si>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</si>
  <si>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</si>
  <si>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</si>
  <si>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</si>
  <si>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</si>
  <si>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</si>
  <si>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</si>
  <si>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</si>
  <si>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</si>
  <si>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</si>
  <si>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</si>
  <si>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</si>
  <si>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</si>
  <si>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</si>
  <si>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</si>
  <si>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</si>
  <si>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</si>
  <si>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</si>
  <si>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</si>
  <si>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</si>
  <si>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</si>
  <si>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</si>
  <si>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</si>
  <si>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</si>
  <si>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</si>
  <si>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</si>
  <si>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</si>
  <si>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</si>
  <si>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</si>
  <si>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</si>
  <si>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</si>
  <si>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</si>
  <si>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</si>
  <si>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</si>
  <si>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</si>
  <si>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</si>
  <si>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</si>
  <si>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</si>
  <si>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</si>
  <si>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</si>
  <si>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</si>
  <si>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</si>
  <si>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</si>
  <si>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</si>
  <si>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</si>
  <si>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</si>
  <si>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</si>
  <si>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</si>
  <si>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</si>
  <si>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</si>
  <si>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</si>
  <si>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</si>
  <si>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</si>
  <si>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</si>
  <si>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</si>
  <si>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</si>
  <si>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</si>
  <si>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</si>
  <si>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</si>
  <si>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</si>
  <si>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</si>
  <si>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</si>
  <si>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</si>
  <si>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</si>
  <si>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</si>
  <si>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</si>
  <si>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</si>
  <si>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</si>
  <si>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</si>
  <si>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</si>
  <si>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</si>
  <si>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</si>
  <si>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</si>
  <si>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</si>
  <si>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</si>
  <si>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</si>
  <si>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</si>
  <si>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</si>
  <si>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</si>
  <si>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</si>
  <si>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</si>
  <si>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</si>
  <si>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</si>
  <si>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</si>
  <si>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</si>
  <si>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</si>
  <si>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</si>
  <si>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</si>
  <si>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</si>
  <si>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</si>
  <si>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</si>
  <si>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</si>
  <si>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</si>
  <si>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</si>
  <si>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</si>
  <si>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</si>
  <si>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</si>
  <si>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</si>
  <si>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</si>
  <si>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</si>
  <si>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</si>
  <si>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</si>
  <si>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</si>
  <si>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</si>
  <si>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</si>
  <si>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</si>
  <si>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</si>
  <si>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</si>
  <si>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</si>
  <si>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</si>
  <si>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</si>
  <si>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</si>
  <si>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</si>
  <si>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</si>
  <si>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</si>
  <si>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</si>
  <si>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</si>
  <si>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</si>
  <si>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</si>
  <si>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</si>
  <si>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</si>
  <si>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</si>
  <si>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</si>
  <si>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</si>
  <si>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</si>
  <si>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</si>
  <si>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</si>
  <si>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</si>
  <si>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</si>
  <si>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</si>
  <si>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</si>
  <si>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</si>
  <si>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</si>
  <si>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</si>
  <si>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</si>
  <si>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</si>
  <si>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</si>
  <si>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</si>
  <si>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</si>
  <si>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</si>
  <si>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</si>
  <si>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</si>
  <si>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</si>
  <si>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</si>
  <si>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</si>
  <si>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</si>
  <si>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</si>
  <si>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</si>
  <si>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</si>
  <si>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</si>
  <si>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</si>
  <si>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</si>
  <si>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</si>
  <si>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</si>
  <si>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</si>
  <si>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</si>
  <si>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</si>
  <si>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</si>
  <si>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</si>
  <si>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</si>
  <si>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</si>
  <si>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</si>
  <si>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</si>
  <si>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</si>
  <si>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</si>
  <si>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</si>
  <si>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</si>
  <si>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</si>
  <si>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</si>
  <si>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</si>
  <si>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</si>
  <si>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</si>
  <si>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</si>
  <si>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</si>
  <si>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</si>
  <si>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</si>
  <si>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</si>
  <si>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</si>
  <si>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</si>
  <si>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</si>
  <si>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</si>
  <si>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</si>
  <si>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</si>
  <si>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</si>
  <si>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</si>
  <si>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</si>
  <si>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</si>
  <si>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</si>
  <si>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</si>
  <si>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</si>
  <si>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</si>
  <si>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</si>
  <si>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</si>
  <si>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</si>
  <si>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</si>
  <si>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</si>
  <si>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</si>
  <si>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</si>
  <si>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</si>
  <si>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</si>
  <si>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</si>
  <si>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</si>
  <si>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</si>
  <si>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</si>
  <si>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</si>
  <si>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</si>
  <si>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</si>
  <si>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</si>
  <si>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</si>
  <si>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</si>
  <si>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</si>
  <si>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</si>
  <si>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</si>
  <si>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</si>
  <si>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</si>
  <si>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</si>
  <si>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</si>
  <si>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</si>
  <si>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</si>
  <si>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</si>
  <si>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</si>
  <si>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</si>
  <si>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</si>
  <si>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</si>
  <si>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</si>
  <si>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</si>
  <si>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</si>
  <si>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</si>
  <si>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</si>
  <si>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</si>
  <si>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</si>
  <si>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</si>
  <si>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</si>
  <si>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</si>
  <si>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</si>
  <si>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</si>
  <si>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</si>
  <si>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</si>
  <si>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</si>
  <si>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</si>
  <si>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</si>
  <si>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</si>
  <si>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</si>
  <si>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</si>
  <si>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</si>
  <si>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</si>
  <si>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</si>
  <si>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</si>
  <si>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</si>
  <si>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</si>
  <si>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</si>
  <si>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</si>
  <si>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</si>
  <si>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</si>
  <si>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</si>
  <si>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</si>
  <si>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</si>
  <si>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</si>
  <si>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</si>
  <si>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</si>
  <si>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</si>
  <si>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</si>
  <si>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</si>
  <si>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</si>
  <si>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</si>
  <si>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</si>
  <si>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</si>
  <si>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</si>
  <si>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</si>
  <si>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</si>
  <si>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</si>
  <si>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</si>
  <si>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</si>
  <si>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</si>
  <si>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</si>
  <si>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</si>
  <si>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</si>
  <si>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</si>
  <si>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</si>
  <si>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</si>
  <si>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</si>
  <si>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</si>
  <si>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</si>
  <si>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</si>
  <si>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</si>
  <si>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</si>
  <si>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</si>
  <si>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</si>
  <si>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</si>
  <si>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</si>
  <si>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</si>
  <si>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</si>
  <si>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</si>
  <si>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</si>
  <si>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</si>
  <si>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</si>
  <si>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</si>
  <si>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</si>
  <si>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</si>
  <si>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</si>
  <si>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</si>
  <si>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</si>
  <si>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</si>
  <si>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</si>
  <si>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</si>
  <si>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</si>
  <si>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</si>
  <si>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</si>
  <si>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</si>
  <si>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</si>
  <si>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</si>
  <si>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</si>
  <si>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</si>
  <si>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</si>
  <si>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</si>
  <si>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</si>
  <si>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</si>
  <si>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</si>
  <si>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</si>
  <si>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</si>
  <si>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</si>
  <si>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</si>
  <si>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</si>
  <si>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</si>
  <si>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</si>
  <si>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</si>
  <si>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</si>
  <si>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</si>
  <si>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</si>
  <si>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</si>
  <si>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</si>
  <si>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</si>
  <si>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</si>
  <si>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</si>
  <si>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</si>
  <si>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</si>
  <si>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</si>
  <si>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</si>
  <si>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</si>
  <si>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</si>
  <si>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</si>
  <si>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</si>
  <si>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</si>
  <si>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</si>
  <si>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</si>
  <si>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</si>
  <si>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</si>
  <si>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</si>
  <si>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</si>
  <si>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</si>
  <si>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</si>
  <si>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</si>
  <si>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</si>
  <si>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</si>
  <si>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</si>
  <si>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</si>
  <si>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</si>
  <si>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</si>
  <si>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</si>
  <si>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</si>
  <si>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</si>
  <si>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</si>
  <si>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</si>
  <si>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</si>
  <si>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</si>
  <si>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</si>
  <si>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</si>
  <si>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</si>
  <si>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</si>
  <si>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</si>
  <si>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</si>
  <si>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</si>
  <si>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</si>
  <si>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</si>
  <si>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</si>
  <si>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</si>
  <si>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</si>
  <si>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</si>
  <si>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</si>
  <si>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</si>
  <si>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</si>
  <si>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</si>
  <si>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</si>
  <si>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</si>
  <si>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</si>
  <si>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</si>
  <si>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</si>
  <si>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</si>
  <si>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</si>
  <si>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</si>
  <si>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</si>
  <si>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</si>
  <si>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</si>
  <si>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</si>
  <si>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</si>
  <si>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</si>
  <si>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</si>
  <si>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</si>
  <si>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</si>
  <si>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</si>
  <si>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</si>
  <si>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</si>
  <si>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</si>
  <si>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</si>
  <si>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</si>
  <si>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</si>
  <si>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</si>
  <si>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</si>
  <si>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</si>
  <si>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</si>
  <si>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</si>
  <si>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</si>
  <si>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</si>
  <si>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</si>
  <si>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</si>
  <si>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</si>
  <si>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</si>
  <si>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</si>
  <si>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</si>
  <si>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</si>
  <si>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</si>
  <si>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</si>
  <si>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</si>
  <si>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</si>
  <si>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</si>
  <si>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</si>
  <si>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</si>
  <si>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</si>
  <si>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</si>
  <si>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</si>
  <si>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</si>
  <si>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</si>
  <si>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</si>
  <si>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</si>
  <si>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</si>
  <si>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</si>
  <si>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</si>
  <si>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</si>
  <si>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</si>
  <si>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</si>
  <si>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</si>
  <si>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</si>
  <si>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</si>
  <si>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</si>
  <si>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</si>
  <si>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</si>
  <si>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</si>
  <si>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</si>
  <si>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</si>
  <si>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</si>
  <si>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</si>
  <si>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</si>
  <si>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</si>
  <si>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</si>
  <si>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</si>
  <si>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</si>
  <si>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</si>
  <si>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</si>
  <si>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</si>
  <si>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</si>
  <si>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</si>
  <si>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</si>
  <si>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</si>
  <si>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</si>
  <si>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</si>
  <si>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</si>
  <si>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</si>
  <si>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</si>
  <si>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</si>
  <si>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</si>
  <si>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</si>
  <si>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</si>
  <si>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</si>
  <si>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</si>
  <si>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</si>
  <si>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</si>
  <si>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</si>
  <si>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</si>
  <si>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</si>
  <si>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</si>
  <si>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</si>
  <si>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</si>
  <si>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</si>
  <si>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</si>
  <si>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</si>
  <si>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</si>
  <si>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</si>
  <si>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</si>
  <si>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</si>
  <si>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</si>
  <si>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</si>
  <si>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</si>
  <si>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</si>
  <si>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</si>
  <si>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</si>
  <si>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</si>
  <si>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</si>
  <si>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</si>
  <si>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</si>
  <si>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</si>
  <si>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</si>
  <si>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</si>
  <si>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</si>
  <si>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</si>
  <si>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</si>
  <si>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</si>
  <si>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</si>
  <si>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</si>
  <si>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</si>
  <si>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</si>
  <si>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</si>
  <si>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</si>
  <si>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</si>
  <si>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</si>
  <si>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</si>
  <si>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</si>
  <si>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</si>
  <si>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</si>
  <si>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</si>
  <si>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</si>
  <si>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</si>
  <si>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</si>
  <si>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</si>
  <si>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</si>
  <si>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</si>
  <si>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</si>
  <si>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</si>
  <si>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</si>
  <si>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</si>
  <si>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</si>
  <si>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</si>
  <si>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</si>
  <si>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</si>
  <si>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</si>
  <si>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</si>
  <si>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</si>
  <si>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</si>
  <si>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</si>
  <si>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</si>
  <si>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</si>
  <si>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</si>
  <si>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</si>
  <si>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</si>
  <si>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</si>
  <si>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</si>
  <si>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</si>
  <si>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</si>
  <si>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</si>
  <si>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</si>
  <si>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</si>
  <si>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</si>
  <si>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</si>
  <si>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</si>
  <si>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</si>
  <si>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</si>
  <si>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</si>
  <si>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</si>
  <si>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</si>
  <si>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</si>
  <si>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</si>
  <si>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</si>
  <si>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</si>
  <si>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</si>
  <si>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</si>
  <si>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</si>
  <si>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</si>
  <si>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</si>
  <si>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</si>
  <si>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</si>
  <si>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</si>
  <si>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</si>
  <si>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</si>
  <si>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</si>
  <si>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</si>
  <si>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</si>
  <si>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</si>
  <si>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</si>
  <si>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</si>
  <si>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</si>
  <si>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</si>
  <si>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</si>
  <si>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</si>
  <si>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</si>
  <si>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</si>
  <si>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</si>
  <si>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</si>
  <si>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</si>
  <si>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</si>
  <si>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</si>
  <si>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</si>
  <si>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</si>
  <si>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</si>
  <si>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</si>
  <si>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</si>
  <si>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</si>
  <si>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</si>
  <si>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</si>
  <si>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</si>
  <si>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</si>
  <si>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</si>
  <si>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</si>
  <si>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</si>
  <si>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</si>
  <si>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</si>
  <si>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</si>
  <si>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</si>
  <si>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</si>
  <si>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</si>
  <si>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</si>
  <si>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</si>
  <si>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</si>
  <si>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</si>
  <si>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</si>
  <si>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</si>
  <si>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</si>
  <si>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</si>
  <si>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</si>
  <si>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</si>
  <si>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</si>
  <si>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</si>
  <si>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</si>
  <si>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</si>
  <si>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</si>
  <si>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</si>
  <si>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</si>
  <si>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</si>
  <si>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</si>
  <si>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</si>
  <si>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</si>
  <si>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</si>
  <si>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</si>
  <si>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</si>
  <si>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</si>
  <si>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</si>
  <si>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</si>
  <si>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</si>
  <si>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</si>
  <si>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</si>
  <si>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</si>
  <si>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</si>
  <si>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</si>
  <si>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</si>
  <si>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</si>
  <si>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</si>
  <si>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</si>
  <si>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</si>
  <si>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</si>
  <si>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</si>
  <si>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</si>
  <si>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</si>
  <si>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</si>
  <si>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</si>
  <si>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</si>
  <si>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</si>
  <si>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</si>
  <si>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</si>
  <si>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</si>
  <si>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</si>
  <si>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</si>
  <si>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</si>
  <si>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</si>
  <si>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</si>
  <si>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</si>
  <si>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</si>
  <si>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</si>
  <si>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</si>
  <si>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</si>
  <si>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</si>
  <si>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</si>
  <si>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</si>
  <si>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</si>
  <si>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</si>
  <si>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</si>
  <si>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</si>
  <si>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</si>
  <si>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</si>
  <si>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</si>
  <si>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</si>
  <si>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</si>
  <si>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</si>
  <si>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</si>
  <si>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</si>
  <si>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</si>
  <si>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</si>
  <si>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</si>
  <si>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</si>
  <si>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</si>
  <si>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</si>
  <si>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</si>
  <si>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</si>
  <si>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</si>
  <si>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</si>
  <si>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</si>
  <si>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</si>
  <si>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</si>
  <si>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</si>
  <si>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</si>
  <si>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</si>
  <si>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</si>
  <si>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</si>
  <si>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</si>
  <si>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</si>
  <si>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</si>
  <si>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</si>
  <si>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</si>
  <si>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</si>
  <si>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</si>
  <si>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</si>
  <si>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</si>
  <si>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</si>
  <si>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</si>
  <si>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</si>
  <si>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</si>
  <si>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</si>
  <si>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</si>
  <si>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</si>
  <si>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</si>
  <si>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</si>
  <si>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</si>
  <si>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</si>
  <si>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</si>
  <si>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</si>
  <si>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</si>
  <si>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</si>
  <si>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</si>
  <si>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</si>
  <si>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</si>
  <si>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</si>
  <si>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</si>
  <si>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</si>
  <si>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</si>
  <si>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</si>
  <si>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</si>
  <si>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</si>
  <si>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</si>
  <si>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</si>
  <si>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</si>
  <si>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</si>
  <si>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</si>
  <si>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</si>
  <si>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</si>
  <si>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</si>
  <si>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</si>
  <si>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</si>
  <si>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</si>
  <si>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</si>
  <si>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</si>
  <si>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</si>
  <si>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</si>
  <si>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</si>
  <si>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</si>
  <si>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</si>
  <si>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</si>
  <si>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</si>
  <si>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</si>
  <si>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</si>
  <si>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</si>
  <si>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</si>
  <si>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</si>
  <si>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</si>
  <si>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</si>
  <si>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</si>
  <si>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</si>
  <si>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</si>
  <si>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</si>
  <si>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</si>
  <si>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</si>
  <si>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</si>
  <si>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</si>
  <si>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</si>
  <si>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</si>
  <si>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</si>
  <si>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</si>
  <si>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</si>
  <si>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</si>
  <si>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</si>
  <si>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</si>
  <si>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</si>
  <si>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</si>
  <si>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</si>
  <si>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</si>
  <si>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</si>
  <si>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</si>
  <si>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</si>
  <si>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</si>
  <si>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</si>
  <si>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</si>
  <si>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</si>
  <si>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</si>
  <si>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</si>
  <si>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</si>
  <si>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</si>
  <si>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</si>
  <si>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</si>
  <si>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</si>
  <si>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</si>
  <si>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</si>
  <si>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</si>
  <si>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</si>
  <si>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</si>
  <si>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</si>
  <si>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</si>
  <si>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</si>
  <si>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</si>
  <si>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</si>
  <si>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</si>
  <si>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</si>
  <si>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</si>
  <si>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</si>
  <si>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</si>
  <si>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</si>
  <si>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</si>
  <si>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</si>
  <si>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</si>
  <si>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</si>
  <si>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</si>
  <si>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</si>
  <si>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</si>
  <si>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</si>
  <si>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</si>
  <si>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</si>
  <si>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</si>
  <si>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</si>
  <si>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</si>
  <si>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</si>
  <si>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</si>
  <si>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</si>
  <si>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</si>
  <si>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</si>
  <si>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</si>
  <si>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</si>
  <si>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</si>
  <si>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</si>
  <si>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</si>
  <si>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</si>
  <si>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</si>
  <si>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</si>
  <si>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</si>
  <si>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</si>
  <si>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</si>
  <si>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</si>
  <si>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</si>
  <si>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</si>
  <si>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</si>
  <si>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</si>
  <si>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</si>
  <si>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</si>
  <si>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</si>
  <si>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</si>
  <si>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</si>
  <si>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</si>
  <si>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</si>
  <si>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</si>
  <si>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</si>
  <si>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</si>
  <si>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</si>
  <si>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</si>
  <si>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</si>
  <si>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</si>
  <si>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</si>
  <si>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</si>
  <si>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</si>
  <si>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</si>
  <si>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</si>
  <si>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</si>
  <si>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</si>
  <si>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</si>
  <si>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</si>
  <si>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</si>
  <si>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</si>
  <si>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</si>
  <si>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</si>
  <si>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</si>
  <si>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</si>
  <si>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</si>
  <si>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</si>
  <si>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</si>
  <si>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</si>
  <si>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</si>
  <si>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</si>
  <si>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</si>
  <si>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</si>
  <si>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</si>
  <si>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</si>
  <si>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</si>
  <si>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</si>
  <si>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</si>
  <si>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</si>
  <si>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</si>
  <si>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</si>
  <si>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</si>
  <si>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</si>
  <si>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</si>
  <si>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</si>
  <si>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</si>
  <si>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</si>
  <si>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</si>
  <si>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</si>
  <si>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</si>
  <si>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</si>
  <si>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</si>
  <si>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</si>
  <si>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</si>
  <si>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</si>
  <si>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</si>
  <si>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</si>
  <si>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</si>
  <si>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</si>
  <si>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</si>
  <si>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</si>
  <si>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</si>
  <si>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</si>
  <si>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</si>
  <si>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</si>
  <si>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</si>
  <si>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</si>
  <si>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</si>
  <si>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</si>
  <si>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</si>
  <si>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</si>
  <si>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</si>
  <si>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</si>
  <si>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</si>
  <si>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</si>
  <si>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</si>
  <si>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</si>
  <si>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</si>
  <si>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</si>
  <si>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</si>
  <si>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</si>
  <si>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</si>
  <si>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</si>
  <si>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</si>
  <si>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</si>
  <si>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</si>
  <si>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</si>
  <si>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</si>
  <si>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</si>
  <si>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</si>
  <si>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</si>
  <si>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</si>
  <si>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</si>
  <si>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</si>
  <si>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</si>
  <si>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</si>
  <si>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</si>
  <si>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</si>
  <si>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</si>
  <si>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</si>
  <si>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</si>
  <si>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</si>
  <si>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</si>
  <si>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</si>
  <si>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</si>
  <si>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</si>
  <si>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</si>
  <si>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</si>
  <si>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</si>
  <si>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</si>
  <si>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</si>
  <si>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</si>
  <si>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</si>
  <si>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</si>
  <si>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</si>
  <si>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</si>
  <si>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</si>
  <si>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</si>
  <si>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</si>
  <si>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</si>
  <si>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</si>
  <si>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</si>
  <si>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</si>
  <si>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</si>
  <si>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</si>
  <si>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</si>
  <si>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</si>
  <si>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</si>
  <si>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</si>
  <si>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</si>
  <si>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</si>
  <si>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</si>
  <si>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</si>
  <si>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</si>
  <si>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</si>
  <si>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</si>
  <si>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</si>
  <si>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</si>
  <si>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</si>
  <si>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</si>
  <si>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</si>
  <si>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</si>
  <si>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</si>
  <si>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</si>
  <si>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</si>
  <si>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</si>
  <si>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</si>
  <si>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</si>
  <si>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</si>
  <si>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</si>
  <si>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</si>
  <si>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</si>
  <si>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</si>
  <si>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</si>
  <si>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</si>
  <si>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</si>
  <si>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</si>
  <si>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</si>
  <si>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</si>
  <si>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</si>
  <si>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</si>
  <si>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</si>
  <si>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</si>
  <si>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</si>
  <si>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</si>
  <si>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</si>
  <si>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</si>
  <si>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</si>
  <si>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</si>
  <si>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</si>
  <si>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</si>
  <si>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</si>
  <si>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</si>
  <si>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</si>
  <si>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</si>
  <si>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</si>
  <si>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</si>
  <si>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</si>
  <si>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</si>
  <si>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</si>
  <si>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</si>
  <si>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</si>
  <si>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</si>
  <si>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</si>
  <si>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</si>
  <si>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</si>
  <si>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</si>
  <si>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</si>
  <si>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</si>
  <si>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</si>
  <si>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</si>
  <si>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</si>
  <si>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</si>
  <si>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</si>
  <si>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</si>
  <si>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</si>
  <si>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</si>
  <si>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</si>
  <si>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</si>
  <si>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</si>
  <si>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</si>
  <si>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</si>
  <si>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</si>
  <si>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</si>
  <si>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</si>
  <si>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</si>
  <si>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</si>
  <si>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</si>
  <si>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</si>
  <si>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</si>
  <si>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</si>
  <si>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</si>
  <si>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</si>
  <si>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</si>
  <si>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</si>
  <si>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</si>
  <si>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</si>
  <si>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</si>
  <si>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</si>
  <si>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</si>
  <si>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</si>
  <si>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</si>
  <si>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</si>
  <si>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</si>
  <si>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</si>
  <si>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</si>
  <si>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</si>
  <si>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</si>
  <si>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</si>
  <si>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</si>
  <si>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</si>
  <si>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</si>
  <si>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</si>
  <si>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</si>
  <si>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</si>
  <si>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</si>
  <si>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</si>
  <si>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</si>
  <si>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</si>
  <si>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</si>
  <si>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</si>
  <si>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</si>
  <si>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</si>
  <si>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</si>
  <si>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</si>
  <si>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</si>
  <si>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</si>
  <si>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</si>
  <si>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</si>
  <si>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</si>
  <si>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</si>
  <si>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</si>
  <si>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</si>
  <si>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</si>
  <si>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</si>
  <si>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</si>
  <si>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</si>
  <si>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</si>
  <si>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</si>
  <si>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</si>
  <si>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</si>
  <si>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</si>
  <si>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</si>
  <si>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</si>
  <si>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</si>
  <si>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</si>
  <si>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</si>
  <si>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</si>
  <si>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</si>
  <si>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</si>
  <si>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</si>
  <si>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</si>
  <si>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</si>
  <si>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</si>
  <si>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</si>
  <si>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</si>
  <si>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</si>
  <si>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</si>
  <si>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</si>
  <si>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</si>
  <si>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</si>
  <si>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</si>
  <si>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</si>
  <si>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</si>
  <si>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</si>
  <si>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</si>
  <si>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</si>
  <si>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</si>
  <si>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</si>
  <si>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</si>
  <si>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</si>
  <si>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</si>
  <si>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</si>
  <si>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</si>
  <si>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</si>
  <si>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</si>
  <si>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</si>
  <si>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</si>
  <si>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</si>
  <si>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</si>
  <si>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</si>
  <si>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</si>
  <si>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</si>
  <si>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</si>
  <si>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</si>
  <si>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</si>
  <si>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</si>
  <si>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</si>
  <si>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</si>
  <si>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</si>
  <si>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</si>
  <si>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</si>
  <si>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</si>
  <si>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</si>
  <si>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</si>
  <si>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</si>
  <si>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</si>
  <si>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</si>
  <si>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</si>
  <si>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</si>
  <si>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</si>
  <si>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</si>
  <si>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</si>
  <si>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</si>
  <si>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</si>
  <si>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</si>
  <si>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</si>
  <si>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</si>
  <si>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</si>
  <si>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</si>
  <si>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</si>
  <si>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</si>
  <si>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</si>
  <si>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</si>
  <si>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</si>
  <si>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</si>
  <si>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</si>
  <si>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</si>
  <si>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</si>
  <si>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</si>
  <si>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</si>
  <si>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</si>
  <si>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</si>
  <si>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</si>
  <si>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</si>
  <si>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</si>
  <si>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</si>
  <si>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</si>
  <si>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</si>
  <si>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</si>
  <si>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</si>
  <si>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</si>
  <si>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</si>
  <si>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</si>
  <si>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</si>
  <si>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</si>
  <si>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</si>
  <si>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</si>
  <si>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</si>
  <si>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</si>
  <si>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</si>
  <si>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</si>
  <si>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</si>
  <si>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</si>
  <si>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</si>
  <si>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</si>
  <si>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</si>
  <si>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</si>
  <si>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</si>
  <si>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</si>
  <si>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</si>
  <si>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</si>
  <si>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</si>
  <si>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</si>
  <si>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</si>
  <si>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</si>
  <si>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</si>
  <si>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</si>
  <si>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</si>
  <si>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</si>
  <si>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</si>
  <si>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</si>
  <si>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</si>
  <si>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</si>
  <si>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</si>
  <si>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</si>
  <si>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</si>
  <si>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</si>
  <si>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</si>
  <si>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</si>
  <si>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</si>
  <si>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</si>
  <si>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</si>
  <si>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</si>
  <si>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</si>
  <si>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</si>
  <si>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</si>
  <si>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</si>
  <si>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</si>
  <si>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</si>
  <si>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</si>
  <si>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</si>
  <si>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</si>
  <si>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</si>
  <si>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</si>
  <si>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</si>
  <si>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</si>
  <si>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</si>
  <si>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</si>
  <si>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</si>
  <si>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</si>
  <si>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</si>
  <si>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</si>
  <si>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</si>
  <si>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</si>
  <si>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</si>
  <si>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</si>
  <si>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</si>
  <si>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</si>
  <si>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</si>
  <si>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</si>
  <si>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</si>
  <si>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</si>
  <si>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</si>
  <si>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</si>
  <si>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</si>
  <si>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</si>
  <si>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</si>
  <si>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</si>
  <si>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</si>
  <si>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</si>
  <si>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</si>
  <si>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</si>
  <si>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</si>
  <si>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</si>
  <si>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</si>
  <si>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</si>
  <si>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</si>
  <si>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</si>
  <si>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</si>
  <si>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</si>
  <si>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</si>
  <si>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</si>
  <si>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</si>
  <si>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</si>
  <si>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</si>
  <si>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</si>
  <si>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</si>
  <si>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</si>
  <si>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</si>
  <si>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</si>
  <si>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</si>
  <si>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</si>
  <si>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</si>
  <si>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</si>
  <si>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</si>
  <si>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</si>
  <si>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</si>
  <si>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</si>
  <si>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</si>
  <si>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</si>
  <si>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</si>
  <si>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</si>
  <si>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</si>
  <si>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</si>
  <si>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</si>
  <si>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</si>
  <si>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</si>
  <si>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</si>
  <si>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</si>
  <si>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</si>
  <si>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</si>
  <si>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</si>
  <si>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</si>
  <si>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</si>
  <si>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</si>
  <si>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</si>
  <si>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</si>
  <si>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</si>
  <si>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</si>
  <si>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</si>
  <si>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</si>
  <si>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</si>
  <si>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</si>
  <si>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</si>
  <si>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</si>
  <si>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</si>
  <si>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</si>
  <si>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</si>
  <si>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</si>
  <si>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</si>
  <si>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</si>
  <si>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</si>
  <si>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</si>
  <si>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</si>
  <si>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</si>
  <si>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</si>
  <si>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</si>
  <si>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</si>
  <si>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</si>
  <si>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</si>
  <si>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</si>
  <si>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</si>
  <si>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</si>
  <si>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</si>
  <si>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</si>
  <si>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</si>
  <si>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</si>
  <si>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</si>
  <si>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</si>
  <si>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</si>
  <si>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</si>
  <si>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</si>
  <si>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</si>
  <si>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</si>
  <si>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</si>
  <si>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</si>
  <si>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</si>
  <si>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</si>
  <si>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</si>
  <si>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</si>
  <si>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</si>
  <si>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</si>
  <si>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</si>
  <si>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</si>
  <si>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</si>
  <si>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</si>
  <si>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</si>
  <si>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</si>
  <si>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</si>
  <si>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</si>
  <si>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</si>
  <si>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</si>
  <si>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</si>
  <si>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</si>
  <si>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</si>
  <si>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</si>
  <si>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</si>
  <si>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</si>
  <si>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</si>
  <si>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</si>
  <si>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</si>
  <si>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</si>
  <si>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</si>
  <si>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</si>
  <si>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</si>
  <si>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</si>
  <si>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</si>
  <si>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</si>
  <si>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</si>
  <si>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</si>
  <si>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</si>
  <si>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</si>
  <si>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</si>
  <si>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</si>
  <si>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</si>
  <si>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</si>
  <si>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</si>
  <si>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</si>
  <si>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</si>
  <si>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</si>
  <si>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</si>
  <si>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</si>
  <si>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</si>
  <si>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</si>
  <si>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</si>
  <si>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</si>
  <si>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</si>
  <si>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</si>
  <si>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</si>
  <si>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</si>
  <si>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</si>
  <si>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</si>
  <si>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</si>
  <si>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</si>
  <si>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</si>
  <si>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</si>
  <si>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</si>
  <si>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</si>
  <si>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</si>
  <si>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</si>
  <si>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</si>
  <si>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</si>
  <si>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</si>
  <si>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</si>
  <si>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</si>
  <si>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</si>
  <si>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</si>
  <si>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</si>
  <si>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</si>
  <si>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</si>
  <si>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</si>
  <si>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</si>
  <si>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</si>
  <si>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</si>
  <si>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</si>
  <si>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</si>
  <si>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</si>
  <si>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</si>
  <si>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</si>
  <si>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</si>
  <si>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</si>
  <si>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</si>
  <si>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</si>
  <si>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</si>
  <si>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</si>
  <si>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</si>
  <si>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</si>
  <si>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</si>
  <si>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</si>
  <si>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</si>
  <si>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</si>
  <si>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</si>
  <si>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</si>
  <si>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</si>
  <si>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</si>
  <si>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</si>
  <si>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</si>
  <si>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</si>
  <si>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</si>
  <si>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</si>
  <si>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</si>
  <si>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</si>
  <si>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</si>
  <si>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</si>
  <si>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</si>
  <si>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</si>
  <si>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</si>
  <si>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</si>
  <si>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</si>
  <si>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</si>
  <si>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</si>
  <si>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</si>
  <si>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</si>
  <si>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</si>
  <si>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</si>
  <si>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</si>
  <si>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</si>
  <si>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</si>
  <si>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</si>
  <si>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</si>
  <si>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</si>
  <si>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</si>
  <si>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</si>
  <si>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</si>
  <si>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</si>
  <si>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</si>
  <si>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</si>
  <si>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</si>
  <si>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</si>
  <si>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</si>
  <si>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</si>
  <si>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</si>
  <si>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</si>
  <si>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</si>
  <si>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</si>
  <si>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</si>
  <si>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</si>
  <si>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</si>
  <si>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</si>
  <si>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</si>
  <si>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</si>
  <si>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</si>
  <si>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</si>
  <si>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</si>
  <si>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</si>
  <si>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</si>
  <si>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</si>
  <si>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</si>
  <si>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</si>
  <si>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</si>
  <si>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</si>
  <si>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</si>
  <si>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</si>
  <si>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</si>
  <si>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</si>
  <si>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</si>
  <si>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</si>
  <si>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</si>
  <si>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</si>
  <si>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</si>
  <si>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</si>
  <si>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</si>
  <si>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</si>
  <si>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</si>
  <si>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</si>
  <si>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</si>
  <si>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</si>
  <si>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</si>
  <si>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</si>
  <si>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</si>
  <si>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</si>
  <si>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</si>
  <si>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</si>
  <si>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</si>
  <si>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</si>
  <si>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</si>
  <si>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</si>
  <si>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</si>
  <si>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</si>
  <si>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</si>
  <si>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</si>
  <si>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</si>
  <si>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</si>
  <si>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</si>
  <si>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</si>
  <si>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</si>
  <si>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</si>
  <si>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</si>
  <si>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</si>
  <si>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</si>
  <si>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</si>
  <si>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</si>
  <si>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</si>
  <si>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</si>
  <si>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</si>
  <si>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</si>
  <si>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</si>
  <si>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</si>
  <si>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</si>
  <si>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</si>
  <si>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</si>
  <si>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</si>
  <si>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</si>
  <si>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</si>
  <si>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</si>
  <si>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</si>
  <si>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</si>
  <si>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</si>
  <si>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</si>
  <si>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</si>
  <si>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</si>
  <si>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</si>
  <si>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</si>
  <si>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</si>
  <si>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</si>
  <si>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</si>
  <si>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</si>
  <si>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</si>
  <si>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</si>
  <si>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</si>
  <si>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</si>
  <si>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</si>
  <si>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</si>
  <si>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</si>
  <si>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</si>
  <si>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</si>
  <si>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</si>
  <si>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</si>
  <si>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</si>
  <si>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</si>
  <si>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</si>
  <si>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</si>
  <si>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</si>
  <si>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</si>
  <si>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</si>
  <si>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</si>
  <si>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</si>
  <si>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</si>
  <si>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</si>
  <si>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</si>
  <si>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</si>
  <si>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</si>
  <si>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</si>
  <si>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</si>
  <si>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</si>
  <si>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</si>
  <si>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</si>
  <si>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</si>
  <si>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</si>
  <si>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</si>
  <si>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</si>
  <si>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</si>
  <si>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</si>
  <si>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</si>
  <si>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</si>
  <si>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</si>
  <si>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</si>
  <si>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</si>
  <si>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</si>
  <si>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</si>
  <si>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</si>
  <si>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</si>
  <si>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</si>
  <si>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</si>
  <si>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</si>
  <si>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</si>
  <si>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</si>
  <si>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</si>
  <si>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</si>
  <si>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</si>
  <si>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</si>
  <si>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</si>
  <si>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</si>
  <si>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</si>
  <si>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</si>
  <si>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</si>
  <si>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</si>
  <si>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</si>
  <si>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</si>
  <si>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</si>
  <si>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</si>
  <si>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</si>
  <si>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</si>
  <si>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</si>
  <si>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</si>
  <si>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</si>
  <si>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</si>
  <si>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</si>
  <si>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</si>
  <si>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</si>
  <si>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</si>
  <si>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</si>
  <si>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</si>
  <si>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</si>
  <si>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</si>
  <si>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</si>
  <si>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</si>
  <si>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</si>
  <si>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</si>
  <si>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</si>
  <si>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</si>
  <si>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</si>
  <si>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</si>
  <si>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</si>
  <si>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</si>
  <si>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</si>
  <si>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</si>
  <si>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</si>
  <si>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</si>
  <si>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</si>
  <si>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</si>
  <si>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</si>
  <si>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</si>
  <si>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</si>
  <si>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</si>
  <si>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</si>
  <si>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</si>
  <si>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</si>
  <si>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</si>
  <si>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</si>
  <si>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</si>
  <si>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</si>
  <si>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</si>
  <si>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</si>
  <si>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</si>
  <si>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</si>
  <si>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</si>
  <si>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</si>
  <si>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</si>
  <si>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</si>
  <si>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</si>
  <si>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</si>
  <si>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</si>
  <si>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</si>
  <si>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</si>
  <si>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</si>
  <si>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</si>
  <si>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</si>
  <si>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</si>
  <si>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</si>
  <si>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</si>
  <si>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</si>
  <si>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</si>
  <si>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</si>
  <si>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</si>
  <si>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</si>
  <si>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</si>
  <si>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</si>
  <si>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</si>
  <si>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</si>
  <si>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</si>
  <si>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</si>
  <si>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</si>
  <si>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</si>
  <si>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</si>
  <si>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</si>
  <si>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</si>
  <si>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</si>
  <si>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</si>
  <si>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</si>
  <si>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</si>
  <si>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</si>
  <si>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</si>
  <si>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</si>
  <si>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</si>
  <si>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</si>
  <si>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</si>
  <si>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</si>
  <si>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</si>
  <si>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</si>
  <si>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</si>
  <si>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</si>
  <si>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</si>
  <si>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</si>
  <si>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</si>
  <si>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</si>
  <si>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</si>
  <si>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</si>
  <si>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</si>
  <si>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</si>
  <si>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</si>
  <si>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</si>
  <si>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</si>
  <si>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</si>
  <si>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</si>
  <si>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</si>
  <si>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</si>
  <si>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</si>
  <si>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</si>
  <si>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</si>
  <si>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</si>
  <si>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</si>
  <si>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</si>
  <si>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</si>
  <si>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</si>
  <si>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</si>
  <si>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</si>
  <si>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</si>
  <si>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</si>
  <si>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</si>
  <si>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</si>
  <si>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</si>
  <si>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</si>
  <si>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</si>
  <si>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</si>
  <si>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</si>
  <si>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</si>
  <si>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</si>
  <si>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</si>
  <si>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</si>
  <si>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</si>
  <si>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</si>
  <si>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</si>
  <si>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</si>
  <si>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</si>
  <si>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</si>
  <si>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</si>
  <si>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</si>
  <si>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</si>
  <si>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</si>
  <si>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</si>
  <si>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</si>
  <si>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</si>
  <si>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</si>
  <si>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</si>
  <si>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</si>
  <si>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</si>
  <si>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</si>
  <si>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</si>
  <si>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</si>
  <si>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</si>
  <si>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</si>
  <si>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</si>
  <si>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</si>
  <si>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</si>
  <si>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</si>
  <si>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</si>
  <si>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</si>
  <si>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</si>
  <si>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</si>
  <si>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</si>
  <si>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</si>
  <si>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</si>
  <si>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</si>
  <si>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</si>
  <si>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</si>
  <si>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</si>
  <si>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</si>
  <si>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</si>
  <si>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</si>
  <si>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</si>
  <si>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</si>
  <si>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</si>
  <si>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</si>
  <si>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</si>
  <si>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</si>
  <si>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</si>
  <si>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</si>
  <si>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</si>
  <si>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</si>
  <si>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</si>
  <si>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</si>
  <si>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</si>
  <si>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</si>
  <si>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</si>
  <si>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</si>
  <si>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</si>
  <si>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</si>
  <si>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</si>
  <si>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</si>
  <si>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</si>
  <si>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</si>
  <si>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</si>
  <si>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</si>
  <si>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</si>
  <si>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</si>
  <si>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</si>
  <si>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</si>
  <si>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</si>
  <si>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</si>
  <si>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</si>
  <si>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</si>
  <si>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</si>
  <si>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</si>
  <si>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</si>
  <si>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</si>
  <si>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</si>
  <si>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</si>
  <si>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</si>
  <si>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</si>
  <si>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</si>
  <si>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</si>
  <si>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</si>
  <si>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</si>
  <si>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</si>
  <si>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</si>
  <si>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</si>
  <si>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</si>
  <si>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</si>
  <si>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</si>
  <si>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</si>
  <si>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</si>
  <si>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</si>
  <si>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</si>
  <si>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</si>
  <si>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</si>
  <si>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</si>
  <si>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</si>
  <si>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</si>
  <si>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</si>
  <si>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</si>
  <si>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</si>
  <si>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</si>
  <si>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</si>
  <si>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</si>
  <si>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</si>
  <si>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</si>
  <si>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</si>
  <si>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</si>
  <si>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</si>
  <si>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</si>
  <si>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</si>
  <si>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</si>
  <si>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</si>
  <si>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</si>
  <si>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</si>
  <si>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</si>
  <si>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</si>
  <si>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</si>
  <si>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</si>
  <si>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</si>
  <si>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</si>
  <si>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</si>
  <si>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</si>
  <si>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</si>
  <si>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</si>
  <si>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</si>
  <si>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</si>
  <si>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</si>
  <si>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</si>
  <si>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</si>
  <si>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</si>
  <si>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</si>
  <si>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</si>
  <si>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</si>
  <si>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</si>
  <si>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</si>
  <si>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</si>
  <si>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</si>
  <si>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</si>
  <si>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</si>
  <si>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</si>
  <si>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</si>
  <si>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</si>
  <si>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</si>
  <si>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</si>
  <si>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</si>
  <si>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</si>
  <si>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</si>
  <si>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</si>
  <si>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</si>
  <si>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</si>
  <si>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</si>
  <si>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</si>
  <si>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</si>
  <si>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</si>
  <si>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</si>
  <si>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</si>
  <si>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</si>
  <si>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</si>
  <si>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</si>
  <si>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</si>
  <si>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</si>
  <si>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</si>
  <si>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</si>
  <si>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</si>
  <si>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</si>
  <si>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</si>
  <si>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</si>
  <si>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</si>
  <si>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</si>
  <si>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</si>
  <si>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</si>
  <si>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</si>
  <si>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</si>
  <si>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</si>
  <si>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</si>
  <si>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</si>
  <si>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</si>
  <si>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</si>
  <si>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</si>
  <si>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</si>
  <si>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</si>
  <si>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</si>
  <si>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</si>
  <si>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</si>
  <si>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</si>
  <si>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</si>
  <si>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</si>
  <si>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</si>
  <si>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</si>
  <si>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</si>
  <si>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</si>
  <si>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</si>
  <si>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</si>
  <si>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</si>
  <si>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</si>
  <si>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</si>
  <si>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</si>
  <si>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</si>
  <si>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</si>
  <si>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</si>
  <si>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</si>
  <si>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</si>
  <si>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</si>
  <si>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</si>
  <si>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</si>
  <si>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</si>
  <si>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</si>
  <si>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</si>
  <si>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</si>
  <si>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</si>
  <si>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</si>
  <si>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</si>
  <si>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</si>
  <si>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</si>
  <si>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</si>
  <si>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</si>
  <si>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</si>
  <si>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</si>
  <si>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</si>
  <si>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</si>
  <si>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</si>
  <si>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</si>
  <si>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</si>
  <si>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</si>
  <si>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</si>
  <si>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</si>
  <si>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</si>
  <si>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</si>
  <si>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</si>
  <si>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</si>
  <si>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</si>
  <si>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</si>
  <si>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</si>
  <si>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</si>
  <si>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</si>
  <si>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</si>
  <si>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</si>
  <si>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</si>
  <si>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</si>
  <si>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</si>
  <si>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</si>
  <si>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</si>
  <si>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</si>
  <si>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</si>
  <si>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</si>
  <si>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</si>
  <si>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</si>
  <si>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</si>
  <si>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</si>
  <si>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</si>
  <si>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</si>
  <si>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</si>
  <si>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</si>
  <si>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</si>
  <si>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</si>
  <si>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</si>
  <si>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</si>
  <si>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</si>
  <si>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</si>
  <si>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</si>
  <si>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</si>
  <si>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</si>
  <si>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</si>
  <si>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</si>
  <si>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</si>
  <si>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</si>
  <si>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</si>
  <si>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</si>
  <si>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</si>
  <si>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</si>
  <si>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</si>
  <si>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</si>
  <si>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</si>
  <si>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</si>
  <si>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</si>
  <si>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</si>
  <si>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</si>
  <si>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</si>
  <si>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</si>
  <si>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</si>
  <si>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</si>
  <si>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</si>
  <si>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</si>
  <si>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</si>
  <si>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</si>
  <si>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</si>
  <si>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</si>
  <si>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</si>
  <si>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</si>
  <si>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</si>
  <si>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</si>
  <si>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</si>
  <si>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</si>
  <si>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</si>
  <si>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</si>
  <si>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</si>
  <si>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</si>
  <si>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</si>
  <si>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</si>
  <si>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</si>
  <si>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</si>
  <si>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</si>
  <si>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</si>
  <si>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</si>
  <si>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</si>
  <si>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</si>
  <si>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</si>
  <si>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</si>
  <si>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</si>
  <si>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</si>
  <si>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</si>
  <si>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</si>
  <si>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</si>
  <si>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</si>
  <si>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</si>
  <si>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</si>
  <si>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</si>
  <si>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</si>
  <si>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</si>
  <si>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</si>
  <si>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</si>
  <si>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</si>
  <si>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</si>
  <si>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</si>
  <si>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</si>
  <si>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</si>
  <si>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</si>
  <si>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</si>
  <si>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</si>
  <si>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</si>
  <si>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</si>
  <si>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</si>
  <si>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</si>
  <si>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</si>
  <si>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</si>
  <si>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</si>
  <si>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</si>
  <si>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</si>
  <si>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</si>
  <si>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</si>
  <si>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</si>
  <si>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</si>
  <si>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</si>
  <si>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</si>
  <si>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</si>
  <si>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</si>
  <si>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</si>
  <si>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</si>
  <si>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</si>
  <si>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</si>
  <si>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</si>
  <si>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</si>
  <si>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</si>
  <si>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</si>
  <si>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</si>
  <si>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</si>
  <si>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</si>
  <si>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</si>
  <si>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</si>
  <si>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</si>
  <si>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</si>
  <si>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</si>
  <si>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</si>
  <si>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</si>
  <si>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</si>
  <si>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</si>
  <si>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</si>
  <si>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</si>
  <si>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</si>
  <si>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</si>
  <si>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</si>
  <si>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</si>
  <si>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</si>
  <si>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</si>
  <si>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</si>
  <si>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</si>
  <si>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</si>
  <si>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</si>
  <si>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</si>
  <si>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</si>
  <si>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</si>
  <si>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</si>
  <si>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</si>
  <si>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</si>
  <si>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</si>
  <si>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</si>
  <si>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</si>
  <si>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</si>
  <si>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</si>
  <si>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</si>
  <si>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</si>
  <si>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</si>
  <si>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</si>
  <si>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</si>
  <si>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</si>
  <si>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</si>
  <si>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</si>
  <si>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</si>
  <si>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</si>
  <si>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</si>
  <si>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</si>
  <si>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</si>
  <si>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</si>
  <si>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</si>
  <si>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</si>
  <si>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</si>
  <si>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</si>
  <si>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</si>
  <si>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</si>
  <si>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</si>
  <si>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</si>
  <si>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</si>
  <si>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</si>
  <si>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</si>
  <si>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</si>
  <si>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</si>
  <si>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</si>
  <si>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</si>
  <si>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</si>
  <si>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</si>
  <si>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</si>
  <si>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</si>
  <si>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</si>
  <si>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</si>
  <si>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</si>
  <si>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</si>
  <si>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</si>
  <si>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</si>
  <si>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</si>
  <si>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</si>
  <si>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</si>
  <si>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</si>
  <si>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</si>
  <si>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</si>
  <si>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</si>
  <si>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</si>
  <si>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</si>
  <si>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</si>
  <si>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</si>
  <si>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</si>
  <si>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</si>
  <si>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</si>
  <si>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</si>
  <si>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</si>
  <si>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</si>
  <si>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</si>
  <si>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</si>
  <si>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</si>
  <si>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</si>
  <si>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</si>
  <si>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</si>
  <si>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</si>
  <si>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</si>
  <si>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</si>
  <si>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</si>
  <si>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</si>
  <si>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</si>
  <si>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</si>
  <si>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</si>
  <si>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</si>
  <si>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</si>
  <si>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</si>
  <si>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</si>
  <si>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</si>
  <si>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</si>
  <si>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</si>
  <si>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</si>
  <si>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</si>
  <si>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</si>
  <si>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</si>
  <si>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</si>
  <si>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</si>
  <si>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</si>
  <si>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</si>
  <si>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</si>
  <si>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</si>
  <si>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</si>
  <si>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</si>
  <si>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</si>
  <si>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</si>
  <si>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</si>
  <si>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</si>
  <si>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</si>
  <si>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</si>
  <si>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</si>
  <si>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</si>
  <si>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</si>
  <si>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</si>
  <si>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</si>
  <si>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</si>
  <si>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</si>
  <si>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</si>
  <si>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</si>
  <si>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</si>
  <si>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</si>
  <si>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</si>
  <si>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</si>
  <si>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</si>
  <si>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</si>
  <si>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</si>
  <si>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</si>
  <si>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</si>
  <si>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</si>
  <si>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</si>
  <si>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</si>
  <si>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</si>
  <si>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</si>
  <si>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</si>
  <si>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</si>
  <si>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</si>
  <si>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</si>
  <si>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</si>
  <si>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</si>
  <si>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</si>
  <si>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</si>
  <si>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</si>
  <si>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</si>
  <si>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</si>
  <si>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</si>
  <si>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</si>
  <si>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</si>
  <si>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</si>
  <si>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</si>
  <si>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</si>
  <si>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</si>
  <si>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</si>
  <si>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</si>
  <si>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</si>
  <si>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</si>
  <si>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</si>
  <si>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</si>
  <si>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</si>
  <si>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</si>
  <si>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</si>
  <si>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</si>
  <si>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</si>
  <si>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</si>
  <si>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</si>
  <si>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</si>
  <si>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</si>
  <si>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</si>
  <si>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</si>
  <si>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</si>
  <si>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</si>
  <si>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</si>
  <si>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</si>
  <si>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</si>
  <si>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</si>
  <si>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</si>
  <si>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</si>
  <si>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</si>
  <si>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</si>
  <si>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</si>
  <si>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</si>
  <si>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</si>
  <si>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</si>
  <si>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</si>
  <si>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</si>
  <si>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</si>
  <si>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</si>
  <si>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</si>
  <si>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</si>
  <si>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</si>
  <si>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</si>
  <si>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</si>
  <si>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</si>
  <si>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</si>
  <si>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</si>
  <si>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</si>
  <si>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</si>
  <si>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</si>
  <si>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</si>
  <si>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</si>
  <si>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</si>
  <si>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</si>
  <si>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</si>
  <si>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</si>
  <si>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</si>
  <si>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</si>
  <si>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</si>
  <si>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</si>
  <si>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</si>
  <si>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</si>
  <si>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</si>
  <si>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</si>
  <si>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</si>
  <si>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</si>
  <si>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</si>
  <si>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</si>
  <si>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</si>
  <si>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</si>
  <si>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</si>
  <si>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</si>
  <si>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</si>
  <si>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</si>
  <si>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</si>
  <si>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</si>
  <si>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</si>
  <si>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</si>
  <si>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</si>
  <si>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</si>
  <si>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</si>
  <si>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</si>
  <si>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</si>
  <si>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</si>
  <si>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</si>
  <si>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</si>
  <si>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</si>
  <si>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</si>
  <si>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</si>
  <si>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</si>
  <si>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</si>
  <si>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</si>
  <si>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</si>
  <si>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</si>
  <si>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</si>
  <si>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</si>
  <si>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</si>
  <si>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</si>
  <si>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</si>
  <si>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</si>
  <si>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</si>
  <si>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</si>
  <si>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</si>
  <si>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</si>
  <si>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</si>
  <si>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</si>
  <si>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</si>
  <si>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</si>
  <si>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</si>
  <si>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</si>
  <si>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</si>
  <si>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</si>
  <si>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</si>
  <si>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</si>
  <si>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</si>
  <si>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</si>
  <si>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</si>
  <si>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</si>
  <si>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</si>
  <si>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</si>
  <si>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</si>
  <si>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</si>
  <si>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</si>
  <si>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</si>
  <si>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</si>
  <si>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</si>
  <si>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</si>
  <si>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</si>
  <si>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</si>
  <si>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</si>
  <si>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</si>
  <si>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</si>
  <si>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</si>
  <si>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</si>
  <si>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</si>
  <si>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</si>
  <si>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</si>
  <si>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</si>
  <si>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</si>
  <si>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</si>
  <si>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</si>
  <si>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</si>
  <si>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</si>
  <si>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</si>
  <si>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</si>
  <si>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</si>
  <si>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</si>
  <si>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</si>
  <si>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</si>
  <si>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</si>
  <si>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</si>
  <si>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</si>
  <si>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</si>
  <si>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</si>
  <si>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</si>
  <si>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</si>
  <si>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</si>
  <si>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</si>
  <si>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</si>
  <si>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</si>
  <si>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</si>
  <si>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</si>
  <si>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</si>
  <si>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</si>
  <si>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</si>
  <si>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</si>
  <si>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</si>
  <si>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</si>
  <si>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</si>
  <si>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</si>
  <si>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</si>
  <si>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</si>
  <si>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</si>
  <si>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</si>
  <si>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</si>
  <si>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</si>
  <si>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</si>
  <si>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</si>
  <si>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</si>
  <si>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</si>
  <si>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</si>
  <si>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</si>
  <si>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</si>
  <si>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</si>
  <si>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</si>
  <si>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</si>
  <si>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</si>
  <si>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</si>
  <si>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</si>
  <si>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</si>
  <si>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</si>
  <si>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</si>
  <si>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</si>
  <si>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</si>
  <si>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</si>
  <si>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</si>
  <si>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</si>
  <si>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</si>
  <si>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</si>
  <si>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</si>
  <si>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</si>
  <si>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</si>
  <si>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</si>
  <si>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</si>
  <si>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</si>
  <si>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</si>
  <si>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</si>
  <si>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</si>
  <si>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</si>
  <si>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</si>
  <si>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</si>
  <si>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</si>
  <si>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</si>
  <si>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</si>
  <si>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</si>
  <si>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</si>
  <si>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</si>
  <si>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</si>
  <si>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</si>
  <si>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</si>
  <si>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</si>
  <si>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</si>
  <si>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</si>
  <si>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</si>
  <si>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</si>
  <si>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</si>
  <si>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</si>
  <si>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</si>
  <si>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</si>
  <si>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</si>
  <si>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</si>
  <si>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</si>
  <si>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</si>
  <si>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</si>
  <si>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</si>
  <si>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</si>
  <si>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</si>
  <si>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</si>
  <si>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</si>
  <si>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</si>
  <si>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</si>
  <si>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</si>
  <si>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</si>
  <si>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</si>
  <si>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</si>
  <si>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</si>
  <si>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</si>
  <si>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</si>
  <si>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</si>
  <si>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</si>
  <si>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</si>
  <si>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</si>
  <si>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</si>
  <si>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</si>
  <si>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</si>
  <si>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</si>
  <si>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</si>
  <si>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</si>
  <si>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</si>
  <si>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</si>
  <si>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</si>
  <si>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</si>
  <si>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</si>
  <si>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</si>
  <si>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</si>
  <si>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</si>
  <si>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</si>
  <si>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</si>
  <si>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</si>
  <si>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</si>
  <si>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</si>
  <si>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</si>
  <si>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</si>
  <si>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</si>
  <si>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</si>
  <si>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</si>
  <si>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</si>
  <si>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</si>
  <si>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</si>
  <si>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</si>
  <si>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</si>
  <si>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</si>
  <si>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</si>
  <si>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</si>
  <si>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</si>
  <si>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</si>
  <si>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</si>
  <si>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</si>
  <si>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</si>
  <si>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</si>
  <si>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</si>
  <si>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</si>
  <si>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</si>
  <si>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</si>
  <si>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</si>
  <si>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</si>
  <si>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</si>
  <si>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</si>
  <si>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</si>
  <si>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</si>
  <si>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</si>
  <si>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</si>
  <si>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</si>
  <si>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</si>
  <si>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</si>
  <si>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</si>
  <si>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</si>
  <si>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</si>
  <si>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</si>
  <si>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</si>
  <si>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</si>
  <si>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</si>
  <si>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</si>
  <si>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</si>
  <si>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</si>
  <si>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</si>
  <si>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</si>
  <si>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</si>
  <si>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</si>
  <si>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</si>
  <si>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</si>
  <si>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</si>
  <si>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</si>
  <si>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</si>
  <si>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</si>
  <si>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</si>
  <si>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</si>
  <si>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</si>
  <si>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</si>
  <si>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</si>
  <si>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</si>
  <si>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</si>
  <si>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</si>
  <si>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</si>
  <si>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</si>
  <si>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</si>
  <si>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</si>
  <si>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</si>
  <si>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</si>
  <si>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</si>
  <si>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</si>
  <si>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</si>
  <si>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</si>
  <si>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</si>
  <si>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</si>
  <si>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</si>
  <si>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</si>
  <si>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</si>
  <si>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</si>
  <si>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</si>
  <si>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</si>
  <si>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</si>
  <si>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</si>
  <si>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</si>
  <si>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</si>
  <si>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</si>
  <si>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</si>
  <si>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</si>
  <si>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</si>
  <si>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</si>
  <si>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</si>
  <si>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</si>
  <si>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</si>
  <si>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</si>
  <si>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</si>
  <si>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</si>
  <si>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</si>
  <si>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</si>
  <si>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</si>
  <si>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</si>
  <si>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</si>
  <si>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</si>
  <si>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</si>
  <si>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</si>
  <si>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</si>
  <si>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</si>
  <si>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</si>
  <si>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</si>
  <si>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</si>
  <si>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</si>
  <si>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</si>
  <si>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</si>
  <si>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</si>
  <si>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</si>
  <si>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</si>
  <si>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</si>
  <si>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</si>
  <si>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</si>
  <si>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</si>
  <si>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</si>
  <si>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</si>
  <si>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</si>
  <si>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</si>
  <si>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</si>
  <si>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</si>
  <si>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</si>
  <si>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</si>
  <si>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</si>
  <si>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</si>
  <si>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</si>
  <si>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</si>
  <si>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</si>
  <si>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</si>
  <si>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</si>
  <si>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</si>
  <si>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</si>
  <si>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</si>
  <si>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</si>
  <si>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</si>
  <si>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</si>
  <si>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</si>
  <si>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</si>
  <si>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</si>
  <si>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</si>
  <si>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</si>
  <si>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</si>
  <si>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</si>
  <si>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</si>
  <si>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</si>
  <si>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</si>
  <si>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</si>
  <si>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</si>
  <si>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</si>
  <si>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</si>
  <si>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</si>
  <si>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</si>
  <si>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</si>
  <si>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</si>
  <si>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</si>
  <si>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</si>
  <si>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</si>
  <si>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</si>
  <si>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</si>
  <si>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</si>
  <si>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</si>
  <si>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</si>
  <si>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</si>
  <si>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</si>
  <si>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</si>
  <si>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</si>
  <si>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</si>
  <si>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</si>
  <si>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</si>
  <si>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</si>
  <si>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</si>
  <si>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</si>
  <si>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</si>
  <si>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</si>
  <si>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</si>
  <si>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</si>
  <si>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</si>
  <si>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</si>
  <si>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</si>
  <si>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</si>
  <si>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</si>
  <si>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</si>
  <si>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</si>
  <si>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</si>
  <si>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</si>
  <si>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</si>
  <si>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</si>
  <si>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</si>
  <si>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</si>
  <si>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</si>
  <si>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</si>
  <si>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</si>
  <si>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</si>
  <si>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</si>
  <si>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</si>
  <si>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</si>
  <si>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</si>
  <si>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</si>
  <si>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</si>
  <si>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</si>
  <si>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</si>
  <si>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</si>
  <si>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</si>
  <si>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</si>
  <si>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</si>
  <si>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</si>
  <si>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</si>
  <si>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</si>
  <si>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</si>
  <si>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</si>
  <si>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</si>
  <si>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</si>
  <si>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</si>
  <si>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</si>
  <si>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</si>
  <si>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</si>
  <si>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</si>
  <si>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</si>
  <si>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</si>
  <si>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</si>
  <si>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</si>
  <si>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</si>
  <si>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</si>
  <si>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</si>
  <si>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</si>
  <si>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</si>
  <si>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</si>
  <si>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</si>
  <si>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</si>
  <si>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</si>
  <si>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</si>
  <si>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</si>
  <si>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</si>
  <si>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</si>
  <si>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</si>
  <si>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</si>
  <si>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</si>
  <si>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</si>
  <si>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</si>
  <si>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</si>
  <si>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</si>
  <si>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</si>
  <si>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</si>
  <si>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</si>
  <si>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</si>
  <si>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</si>
  <si>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</si>
  <si>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</si>
  <si>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</si>
  <si>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</si>
  <si>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</si>
  <si>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</si>
  <si>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</si>
  <si>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</si>
  <si>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</si>
  <si>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</si>
  <si>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</si>
  <si>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</si>
  <si>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</si>
  <si>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</si>
  <si>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</si>
  <si>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</si>
  <si>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</si>
  <si>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</si>
  <si>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</si>
  <si>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</si>
  <si>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</si>
  <si>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</si>
  <si>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</si>
  <si>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</si>
  <si>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</si>
  <si>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</si>
  <si>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</si>
  <si>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</si>
  <si>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</si>
  <si>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</si>
  <si>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</si>
  <si>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</si>
  <si>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</si>
  <si>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</si>
  <si>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</si>
  <si>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</si>
  <si>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</si>
  <si>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</si>
  <si>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</si>
  <si>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</si>
  <si>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</si>
  <si>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</si>
  <si>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</si>
  <si>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</si>
  <si>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</si>
  <si>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</si>
  <si>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</si>
  <si>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</si>
  <si>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</si>
  <si>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</si>
  <si>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</si>
  <si>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</si>
  <si>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</si>
  <si>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</si>
  <si>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</si>
  <si>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</si>
  <si>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</si>
  <si>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</si>
  <si>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</si>
  <si>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</si>
  <si>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</si>
  <si>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</si>
  <si>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</si>
  <si>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</si>
  <si>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</si>
  <si>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</si>
  <si>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</si>
  <si>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</si>
  <si>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</si>
  <si>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</si>
  <si>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</si>
  <si>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</si>
  <si>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</si>
  <si>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</si>
  <si>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</si>
  <si>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</si>
  <si>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</si>
  <si>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</si>
  <si>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</si>
  <si>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</si>
  <si>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</si>
  <si>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</si>
  <si>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</si>
  <si>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</si>
  <si>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</si>
  <si>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</si>
  <si>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</si>
  <si>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</si>
  <si>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</si>
  <si>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</si>
  <si>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</si>
  <si>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</si>
  <si>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</si>
  <si>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</si>
  <si>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</si>
  <si>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</si>
  <si>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</si>
  <si>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</si>
  <si>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</si>
  <si>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</si>
  <si>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</si>
  <si>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</si>
  <si>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</si>
  <si>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</si>
  <si>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</si>
  <si>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</si>
  <si>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</si>
  <si>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</si>
  <si>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</si>
  <si>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</si>
  <si>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</si>
  <si>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</si>
  <si>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</si>
  <si>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</si>
  <si>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</si>
  <si>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</si>
  <si>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</si>
  <si>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</si>
  <si>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</si>
  <si>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</si>
  <si>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</si>
  <si>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</si>
  <si>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</si>
  <si>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</si>
  <si>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</si>
  <si>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</si>
  <si>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</si>
  <si>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</si>
  <si>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</si>
  <si>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</si>
  <si>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</si>
  <si>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</si>
  <si>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</si>
  <si>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</si>
  <si>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</si>
  <si>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</si>
  <si>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</si>
  <si>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</si>
  <si>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</si>
  <si>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</si>
  <si>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</si>
  <si>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</si>
  <si>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</si>
  <si>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</si>
  <si>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</si>
  <si>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</si>
  <si>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</si>
  <si>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</si>
  <si>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</si>
  <si>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</si>
  <si>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</si>
  <si>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</si>
  <si>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</si>
  <si>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</si>
  <si>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</si>
  <si>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</si>
  <si>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</si>
  <si>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</si>
  <si>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</si>
  <si>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</si>
  <si>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</si>
  <si>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</si>
  <si>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</si>
  <si>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</si>
  <si>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</si>
  <si>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</si>
  <si>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</si>
  <si>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</si>
  <si>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</si>
  <si>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</si>
  <si>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</si>
  <si>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</si>
  <si>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</si>
  <si>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</si>
  <si>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</si>
  <si>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</si>
  <si>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</si>
  <si>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</si>
  <si>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</si>
  <si>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</si>
  <si>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</si>
  <si>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</si>
  <si>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</si>
  <si>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</si>
  <si>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</si>
  <si>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</si>
  <si>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</si>
  <si>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</si>
  <si>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</si>
  <si>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</si>
  <si>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</si>
  <si>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</si>
  <si>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</si>
  <si>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</si>
  <si>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</si>
  <si>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</si>
  <si>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</si>
  <si>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</si>
  <si>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</si>
  <si>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</si>
  <si>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</si>
  <si>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</si>
  <si>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</si>
  <si>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</si>
  <si>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</si>
  <si>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</si>
  <si>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</si>
  <si>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</si>
  <si>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</si>
  <si>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</si>
  <si>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</si>
  <si>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</si>
  <si>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</si>
  <si>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</si>
  <si>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</si>
  <si>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</si>
  <si>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</si>
  <si>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</si>
  <si>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</si>
  <si>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</si>
  <si>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</si>
  <si>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</si>
  <si>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</si>
  <si>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</si>
  <si>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</si>
  <si>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</si>
  <si>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</si>
  <si>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</si>
  <si>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</si>
  <si>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</si>
  <si>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</si>
  <si>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</si>
  <si>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</si>
  <si>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</si>
  <si>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</si>
  <si>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</si>
  <si>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</si>
  <si>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</si>
  <si>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</si>
  <si>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</si>
  <si>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</si>
  <si>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</si>
  <si>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</si>
  <si>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</si>
  <si>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</si>
  <si>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</si>
  <si>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</si>
  <si>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</si>
  <si>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</si>
  <si>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</si>
  <si>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</si>
  <si>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</si>
  <si>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</si>
  <si>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</si>
  <si>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</si>
  <si>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</si>
  <si>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</si>
  <si>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</si>
  <si>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</si>
  <si>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</si>
  <si>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</si>
  <si>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</si>
  <si>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</si>
  <si>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</si>
  <si>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</si>
  <si>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</si>
  <si>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</si>
  <si>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</si>
  <si>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</si>
  <si>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</si>
  <si>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</si>
  <si>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</si>
  <si>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</si>
  <si>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</si>
  <si>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</si>
  <si>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</si>
  <si>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</si>
  <si>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</si>
  <si>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</si>
  <si>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</si>
  <si>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</si>
  <si>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</si>
  <si>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</si>
  <si>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</si>
  <si>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</si>
  <si>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</si>
  <si>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</si>
  <si>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</si>
  <si>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</si>
  <si>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</si>
  <si>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</si>
  <si>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</si>
  <si>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</si>
  <si>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</si>
  <si>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</si>
  <si>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</si>
  <si>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</si>
  <si>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</si>
  <si>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</si>
  <si>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</si>
  <si>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</si>
  <si>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</si>
  <si>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</si>
  <si>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</si>
  <si>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</si>
  <si>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</si>
  <si>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</si>
  <si>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</si>
  <si>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</si>
  <si>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</si>
  <si>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</si>
  <si>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</si>
  <si>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</si>
  <si>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</si>
  <si>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</si>
  <si>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</si>
  <si>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</si>
  <si>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</si>
  <si>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</si>
  <si>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</si>
  <si>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</si>
  <si>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</si>
  <si>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</si>
  <si>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</si>
  <si>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</si>
  <si>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</si>
  <si>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</si>
  <si>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</si>
  <si>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</si>
  <si>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</si>
  <si>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</si>
  <si>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</si>
  <si>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</si>
  <si>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</si>
  <si>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</si>
  <si>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</si>
  <si>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</si>
  <si>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</si>
  <si>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</si>
  <si>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</si>
  <si>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</si>
  <si>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</si>
  <si>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</si>
  <si>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</si>
  <si>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</si>
  <si>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</si>
  <si>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</si>
  <si>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</si>
  <si>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</si>
  <si>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</si>
  <si>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</si>
  <si>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</si>
  <si>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</si>
  <si>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</si>
  <si>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</si>
  <si>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</si>
  <si>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</si>
  <si>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</si>
  <si>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</si>
  <si>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</si>
  <si>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</si>
  <si>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</si>
  <si>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</si>
  <si>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</si>
  <si>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</si>
  <si>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</si>
  <si>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</si>
  <si>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</si>
  <si>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</si>
  <si>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</si>
  <si>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</si>
  <si>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</si>
  <si>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</si>
  <si>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</si>
  <si>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</si>
  <si>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</si>
  <si>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</si>
  <si>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</si>
  <si>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</si>
  <si>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</si>
  <si>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</si>
  <si>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</si>
  <si>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</si>
  <si>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</si>
  <si>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</si>
  <si>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</si>
  <si>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</si>
  <si>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</si>
  <si>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</si>
  <si>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</si>
  <si>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</si>
  <si>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</si>
  <si>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</si>
  <si>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</si>
  <si>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</si>
  <si>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</si>
  <si>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</si>
  <si>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</si>
  <si>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</si>
  <si>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</si>
  <si>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</si>
  <si>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</si>
  <si>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</si>
  <si>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</si>
  <si>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</si>
  <si>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</si>
  <si>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</si>
  <si>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</si>
  <si>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</si>
  <si>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</si>
  <si>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</si>
  <si>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</si>
  <si>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</si>
  <si>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</si>
  <si>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</si>
  <si>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</si>
  <si>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</si>
  <si>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</si>
  <si>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</si>
  <si>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</si>
  <si>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</si>
  <si>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</si>
  <si>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</si>
  <si>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</si>
  <si>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</si>
  <si>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</si>
  <si>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</si>
  <si>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</si>
  <si>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</si>
  <si>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</si>
  <si>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</si>
  <si>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</si>
  <si>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</si>
  <si>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</si>
  <si>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</si>
  <si>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</si>
  <si>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</si>
  <si>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</si>
  <si>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</si>
  <si>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</si>
  <si>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</si>
  <si>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</si>
  <si>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</si>
  <si>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</si>
  <si>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</si>
  <si>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</si>
  <si>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</si>
  <si>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</si>
  <si>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</si>
  <si>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</si>
  <si>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</si>
  <si>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</si>
  <si>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</si>
  <si>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</si>
  <si>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</si>
  <si>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</si>
  <si>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</si>
  <si>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</si>
  <si>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</si>
  <si>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</si>
  <si>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</si>
  <si>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</si>
  <si>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</si>
  <si>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</si>
  <si>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</si>
  <si>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</si>
  <si>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</si>
  <si>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</si>
  <si>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</si>
  <si>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</si>
  <si>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</si>
  <si>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</si>
  <si>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</si>
  <si>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</si>
  <si>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</si>
  <si>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</si>
  <si>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</si>
  <si>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</si>
  <si>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</si>
  <si>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</si>
  <si>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</si>
  <si>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</si>
  <si>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</si>
  <si>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</si>
  <si>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</si>
  <si>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</si>
  <si>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</si>
  <si>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</si>
  <si>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</si>
  <si>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</si>
  <si>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</si>
  <si>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</si>
  <si>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</si>
  <si>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</si>
  <si>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</si>
  <si>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</si>
  <si>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</si>
  <si>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</si>
  <si>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</si>
  <si>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</si>
  <si>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</si>
  <si>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</si>
  <si>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</si>
  <si>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</si>
  <si>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</si>
  <si>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</si>
  <si>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</si>
  <si>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</si>
  <si>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</si>
  <si>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</si>
  <si>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</si>
  <si>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</si>
  <si>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</si>
  <si>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</si>
  <si>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</si>
  <si>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</si>
  <si>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</si>
  <si>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</si>
  <si>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</si>
  <si>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</si>
  <si>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</si>
  <si>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</si>
  <si>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</si>
  <si>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</si>
  <si>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</si>
  <si>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</si>
  <si>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</si>
  <si>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</si>
  <si>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</si>
  <si>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</si>
  <si>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</si>
  <si>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</si>
  <si>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</si>
  <si>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</si>
  <si>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</si>
  <si>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</si>
  <si>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</si>
  <si>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</si>
  <si>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</si>
  <si>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</si>
  <si>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</si>
  <si>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</si>
  <si>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</si>
  <si>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</si>
  <si>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</si>
  <si>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</si>
  <si>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</si>
  <si>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</si>
  <si>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</si>
  <si>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</si>
  <si>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</si>
  <si>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</si>
  <si>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</si>
  <si>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</si>
  <si>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</si>
  <si>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</si>
  <si>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</si>
  <si>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</si>
  <si>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</si>
  <si>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</si>
  <si>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</si>
  <si>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</si>
  <si>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</si>
  <si>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</si>
  <si>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</si>
  <si>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</si>
  <si>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</si>
  <si>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</si>
  <si>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</si>
  <si>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</si>
  <si>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</si>
  <si>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</si>
  <si>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</si>
  <si>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</si>
  <si>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</si>
  <si>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</si>
  <si>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</si>
  <si>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</si>
  <si>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</si>
  <si>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</si>
  <si>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</si>
  <si>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</si>
  <si>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</si>
  <si>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</si>
  <si>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</si>
  <si>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</si>
  <si>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</si>
  <si>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</si>
  <si>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</si>
  <si>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</si>
  <si>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</si>
  <si>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</si>
  <si>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</si>
  <si>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</si>
  <si>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</si>
  <si>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</si>
  <si>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</si>
  <si>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</si>
  <si>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</si>
  <si>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</si>
  <si>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</si>
  <si>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</si>
  <si>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</si>
  <si>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</si>
  <si>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</si>
  <si>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</si>
  <si>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</si>
  <si>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</si>
  <si>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</si>
  <si>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</si>
  <si>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</si>
  <si>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</si>
  <si>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</si>
  <si>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</si>
  <si>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</si>
  <si>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</si>
  <si>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</si>
  <si>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</si>
  <si>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</si>
  <si>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</si>
  <si>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</si>
  <si>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</si>
  <si>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</si>
  <si>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</si>
  <si>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</si>
  <si>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</si>
  <si>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</si>
  <si>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</si>
  <si>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</si>
  <si>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</si>
  <si>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</si>
  <si>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</si>
  <si>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</si>
  <si>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</si>
  <si>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</si>
  <si>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</si>
  <si>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</si>
  <si>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</si>
  <si>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</si>
  <si>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</si>
  <si>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</si>
  <si>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</si>
  <si>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</si>
  <si>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</si>
  <si>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</si>
  <si>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</si>
  <si>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</si>
  <si>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</si>
  <si>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</si>
  <si>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</si>
  <si>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</si>
  <si>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</si>
  <si>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</si>
  <si>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</si>
  <si>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</si>
  <si>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</si>
  <si>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</si>
  <si>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</si>
  <si>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</si>
  <si>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</si>
  <si>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</si>
  <si>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</si>
  <si>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</si>
  <si>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</si>
  <si>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</si>
  <si>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</si>
  <si>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</si>
  <si>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</si>
  <si>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</si>
  <si>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</si>
  <si>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</si>
  <si>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</si>
  <si>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</si>
  <si>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</si>
  <si>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</si>
  <si>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</si>
  <si>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</si>
  <si>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</si>
  <si>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</si>
  <si>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</si>
  <si>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</si>
  <si>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</si>
  <si>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</si>
  <si>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</si>
  <si>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</si>
  <si>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</si>
  <si>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</si>
  <si>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</si>
  <si>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</si>
  <si>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</si>
  <si>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</si>
  <si>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</si>
  <si>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</si>
  <si>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</si>
  <si>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</si>
  <si>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</si>
  <si>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</si>
  <si>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</si>
  <si>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</si>
  <si>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</si>
  <si>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</si>
  <si>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</si>
  <si>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</si>
  <si>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</si>
  <si>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</si>
  <si>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</si>
  <si>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</si>
  <si>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</si>
  <si>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</si>
  <si>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</si>
  <si>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</si>
  <si>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</si>
  <si>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</si>
  <si>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</si>
  <si>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</si>
  <si>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</si>
  <si>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</si>
  <si>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</si>
  <si>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</si>
  <si>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</si>
  <si>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</si>
  <si>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</si>
  <si>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</si>
  <si>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</si>
  <si>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</si>
  <si>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</si>
  <si>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</si>
  <si>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</si>
  <si>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</si>
  <si>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</si>
  <si>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</si>
  <si>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</si>
  <si>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</si>
  <si>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</si>
  <si>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</si>
  <si>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</si>
  <si>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</si>
  <si>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</si>
  <si>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</si>
  <si>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</si>
  <si>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</si>
  <si>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</si>
  <si>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</si>
  <si>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</si>
  <si>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</si>
  <si>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</si>
  <si>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</si>
  <si>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</si>
  <si>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</si>
  <si>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</si>
  <si>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</si>
  <si>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</si>
  <si>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</si>
  <si>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</si>
  <si>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</si>
  <si>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</si>
  <si>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</si>
  <si>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</si>
  <si>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</si>
  <si>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</si>
  <si>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</si>
  <si>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</si>
  <si>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</si>
  <si>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</si>
  <si>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</si>
  <si>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</si>
  <si>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</si>
  <si>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</si>
  <si>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</si>
  <si>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</si>
  <si>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</si>
  <si>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</si>
  <si>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</si>
  <si>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</si>
  <si>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</si>
  <si>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</si>
  <si>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</si>
  <si>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</si>
  <si>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</si>
  <si>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</si>
  <si>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</si>
  <si>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</si>
  <si>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</si>
  <si>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</si>
  <si>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</si>
  <si>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</si>
  <si>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</si>
  <si>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</si>
  <si>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</si>
  <si>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</si>
  <si>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</si>
  <si>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</si>
  <si>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</si>
  <si>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</si>
  <si>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</si>
  <si>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</si>
  <si>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</si>
  <si>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</si>
  <si>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</si>
  <si>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</si>
  <si>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</si>
  <si>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</si>
  <si>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</si>
  <si>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</si>
  <si>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</si>
  <si>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</si>
  <si>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</si>
  <si>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</si>
  <si>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</si>
  <si>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</si>
  <si>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</si>
  <si>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</si>
  <si>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</si>
  <si>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</si>
  <si>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</si>
  <si>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</si>
  <si>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</si>
  <si>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</si>
  <si>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</si>
  <si>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</si>
  <si>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</si>
  <si>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</si>
  <si>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</si>
  <si>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</si>
  <si>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</si>
  <si>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</si>
  <si>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</si>
  <si>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</si>
  <si>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</si>
  <si>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</si>
  <si>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</si>
  <si>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</si>
  <si>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</si>
  <si>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</si>
  <si>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</si>
  <si>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</si>
  <si>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</si>
  <si>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</si>
  <si>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</si>
  <si>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</si>
  <si>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</si>
  <si>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</si>
  <si>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</si>
  <si>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</si>
  <si>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</si>
  <si>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</si>
  <si>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</si>
  <si>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</si>
  <si>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</si>
  <si>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</si>
  <si>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</si>
  <si>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</si>
  <si>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</si>
  <si>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</si>
  <si>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</si>
  <si>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</si>
  <si>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</si>
  <si>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</si>
  <si>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</si>
  <si>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</si>
  <si>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</si>
  <si>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</si>
  <si>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</si>
  <si>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</si>
  <si>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</si>
  <si>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</si>
  <si>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</si>
  <si>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</si>
  <si>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</si>
  <si>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</si>
  <si>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</si>
  <si>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</si>
  <si>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</si>
  <si>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</si>
  <si>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</si>
  <si>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</si>
  <si>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</si>
  <si>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</si>
  <si>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</si>
  <si>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</si>
  <si>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</si>
  <si>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</si>
  <si>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</si>
  <si>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</si>
  <si>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</si>
  <si>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</si>
  <si>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</si>
  <si>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</si>
  <si>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</si>
  <si>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</si>
  <si>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</si>
  <si>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</si>
  <si>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</si>
  <si>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</si>
  <si>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</si>
  <si>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</si>
  <si>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</si>
  <si>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</si>
  <si>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</si>
  <si>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</si>
  <si>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</si>
  <si>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</si>
  <si>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</si>
  <si>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</si>
  <si>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</si>
  <si>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</si>
  <si>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</si>
  <si>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</si>
  <si>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</si>
  <si>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</si>
  <si>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</si>
  <si>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</si>
  <si>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</si>
  <si>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</si>
  <si>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</si>
  <si>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</si>
  <si>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</si>
  <si>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</si>
  <si>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</si>
  <si>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</si>
  <si>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</si>
  <si>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</si>
  <si>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</si>
  <si>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</si>
  <si>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</si>
  <si>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</si>
  <si>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</si>
  <si>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</si>
  <si>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</si>
  <si>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</si>
  <si>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</si>
  <si>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</si>
  <si>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</si>
  <si>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</si>
  <si>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</si>
  <si>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</si>
  <si>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</si>
  <si>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</si>
  <si>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</si>
  <si>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</si>
  <si>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</si>
  <si>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</si>
  <si>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</si>
  <si>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</si>
  <si>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</si>
  <si>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</si>
  <si>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</si>
  <si>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</si>
  <si>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</si>
  <si>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</si>
  <si>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</si>
  <si>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</si>
  <si>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</si>
  <si>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</si>
  <si>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</si>
  <si>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</si>
  <si>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</si>
  <si>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</si>
  <si>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</si>
  <si>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</si>
  <si>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</si>
  <si>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</si>
  <si>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</si>
  <si>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</si>
  <si>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</si>
  <si>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</si>
  <si>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</si>
  <si>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</si>
  <si>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</si>
  <si>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</si>
  <si>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</si>
  <si>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</si>
  <si>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</si>
  <si>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</si>
  <si>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</si>
  <si>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</si>
  <si>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</si>
  <si>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</si>
  <si>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</si>
  <si>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</si>
  <si>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</si>
  <si>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</si>
  <si>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</si>
  <si>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</si>
  <si>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</si>
  <si>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</si>
  <si>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</si>
  <si>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</si>
  <si>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</si>
  <si>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</si>
  <si>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</si>
  <si>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</si>
  <si>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</si>
  <si>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</si>
  <si>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</si>
  <si>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</si>
  <si>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</si>
  <si>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</si>
  <si>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</si>
  <si>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</si>
  <si>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</si>
  <si>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</si>
  <si>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</si>
  <si>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</si>
  <si>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</si>
  <si>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</si>
  <si>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</si>
  <si>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</si>
  <si>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</si>
  <si>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</si>
  <si>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</si>
  <si>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</si>
  <si>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</si>
  <si>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</si>
  <si>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</si>
  <si>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</si>
  <si>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</si>
  <si>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</si>
  <si>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</si>
  <si>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</si>
  <si>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</si>
  <si>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</si>
  <si>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</si>
  <si>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</si>
  <si>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</si>
  <si>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</si>
  <si>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</si>
  <si>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</si>
  <si>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</si>
  <si>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</si>
  <si>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</si>
  <si>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</si>
  <si>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</si>
  <si>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</si>
  <si>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</si>
  <si>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</si>
  <si>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</si>
  <si>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</si>
  <si>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</si>
  <si>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</si>
  <si>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</si>
  <si>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</si>
  <si>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</si>
  <si>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</si>
  <si>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</si>
  <si>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</si>
  <si>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</si>
  <si>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</si>
  <si>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</si>
  <si>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</si>
  <si>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</si>
  <si>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</si>
  <si>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</si>
  <si>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</si>
  <si>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</si>
  <si>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</si>
  <si>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</si>
  <si>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</si>
  <si>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</si>
  <si>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</si>
  <si>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</si>
  <si>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</si>
  <si>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</si>
  <si>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</si>
  <si>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</si>
  <si>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</si>
  <si>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</si>
  <si>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</si>
  <si>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</si>
  <si>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</si>
  <si>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</si>
  <si>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</si>
  <si>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</si>
  <si>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</si>
  <si>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</si>
  <si>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</si>
  <si>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</si>
  <si>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</si>
  <si>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</si>
  <si>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</si>
  <si>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</si>
  <si>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</si>
  <si>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</si>
  <si>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</si>
  <si>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</si>
  <si>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</si>
  <si>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</si>
  <si>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</si>
  <si>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</si>
  <si>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</si>
  <si>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</si>
  <si>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</si>
  <si>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</si>
  <si>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</si>
  <si>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</si>
  <si>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</si>
  <si>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</si>
  <si>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</si>
  <si>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</si>
  <si>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</si>
  <si>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</si>
  <si>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</si>
  <si>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</si>
  <si>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</si>
  <si>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</si>
  <si>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</si>
  <si>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</si>
  <si>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</si>
  <si>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</si>
  <si>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</si>
  <si>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</si>
  <si>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</si>
  <si>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</si>
  <si>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</si>
  <si>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</si>
  <si>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</si>
  <si>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</si>
  <si>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</si>
  <si>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</si>
  <si>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</si>
  <si>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</si>
  <si>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</si>
  <si>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</si>
  <si>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</si>
  <si>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</si>
  <si>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</si>
  <si>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</si>
  <si>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</si>
  <si>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</si>
  <si>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</si>
  <si>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</si>
  <si>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</si>
  <si>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</si>
  <si>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</si>
  <si>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</si>
  <si>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</si>
  <si>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</si>
  <si>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</si>
  <si>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</si>
  <si>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</si>
  <si>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</si>
  <si>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</si>
  <si>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</si>
  <si>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</si>
  <si>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</si>
  <si>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</si>
  <si>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</si>
  <si>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</si>
  <si>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</si>
  <si>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</si>
  <si>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</si>
  <si>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</si>
  <si>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</si>
  <si>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</si>
  <si>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</si>
  <si>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</si>
  <si>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</si>
  <si>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</si>
  <si>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</si>
  <si>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</si>
  <si>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</si>
  <si>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</si>
  <si>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</si>
  <si>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</si>
  <si>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</si>
  <si>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</si>
  <si>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</si>
  <si>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</si>
  <si>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</si>
  <si>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</si>
  <si>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</si>
  <si>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</si>
  <si>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</si>
  <si>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</si>
  <si>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</si>
  <si>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</si>
  <si>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</si>
  <si>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</si>
  <si>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</si>
  <si>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</si>
  <si>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</si>
  <si>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</si>
  <si>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</si>
  <si>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</si>
  <si>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</si>
  <si>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</si>
  <si>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</si>
  <si>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</si>
  <si>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</si>
  <si>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</si>
  <si>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</si>
  <si>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</si>
  <si>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</si>
  <si>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</si>
  <si>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</si>
  <si>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</si>
  <si>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</si>
  <si>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</si>
  <si>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</si>
  <si>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</si>
  <si>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</si>
  <si>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</si>
  <si>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</si>
  <si>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</si>
  <si>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</si>
  <si>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</si>
  <si>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</si>
  <si>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</si>
  <si>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</si>
  <si>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</si>
  <si>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</si>
  <si>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</si>
  <si>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</si>
  <si>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</si>
  <si>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</si>
  <si>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</si>
  <si>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</si>
  <si>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</si>
  <si>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</si>
  <si>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</si>
  <si>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</si>
  <si>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</si>
  <si>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</si>
  <si>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</si>
  <si>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</si>
  <si>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</si>
  <si>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</si>
  <si>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</si>
  <si>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</si>
  <si>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</si>
  <si>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</si>
  <si>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</si>
  <si>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</si>
  <si>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</si>
  <si>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</si>
  <si>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</si>
  <si>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</si>
  <si>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</si>
  <si>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</si>
  <si>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</si>
  <si>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</si>
  <si>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</si>
  <si>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</si>
  <si>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</si>
  <si>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</si>
  <si>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</si>
  <si>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</si>
  <si>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</si>
  <si>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</si>
  <si>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</si>
  <si>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</si>
  <si>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</si>
  <si>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</si>
  <si>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</si>
  <si>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</si>
  <si>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</si>
  <si>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</si>
  <si>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</si>
  <si>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</si>
  <si>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</si>
  <si>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</si>
  <si>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</si>
  <si>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</si>
  <si>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</si>
  <si>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</si>
  <si>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</si>
  <si>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</si>
  <si>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</si>
  <si>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</si>
  <si>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</si>
  <si>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</si>
  <si>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</si>
  <si>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</si>
  <si>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</si>
  <si>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</si>
  <si>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</si>
  <si>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</si>
  <si>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</si>
  <si>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</si>
  <si>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</si>
  <si>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</si>
  <si>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</si>
  <si>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</si>
  <si>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</si>
  <si>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</si>
  <si>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</si>
  <si>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</si>
  <si>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</si>
  <si>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</si>
  <si>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</si>
  <si>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</si>
  <si>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</si>
  <si>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</si>
  <si>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</si>
  <si>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</si>
  <si>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</si>
  <si>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</si>
  <si>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</si>
  <si>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</si>
  <si>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</si>
  <si>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</si>
  <si>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</si>
  <si>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</si>
  <si>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</si>
  <si>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</si>
  <si>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</si>
  <si>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</si>
  <si>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</si>
  <si>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</si>
  <si>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</si>
  <si>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</si>
  <si>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</si>
  <si>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</si>
  <si>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</si>
  <si>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</si>
  <si>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</si>
  <si>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</si>
  <si>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</si>
  <si>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</si>
  <si>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</si>
  <si>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</si>
  <si>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</si>
  <si>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</si>
  <si>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</si>
  <si>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</si>
  <si>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</si>
  <si>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</si>
  <si>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</si>
  <si>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</si>
  <si>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</si>
  <si>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</si>
  <si>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</si>
  <si>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</si>
  <si>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</si>
  <si>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</si>
  <si>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</si>
  <si>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</si>
  <si>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</si>
  <si>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</si>
  <si>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</si>
  <si>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</si>
  <si>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</si>
  <si>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</si>
  <si>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</si>
  <si>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</si>
  <si>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</si>
  <si>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</si>
  <si>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</si>
  <si>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</si>
  <si>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</si>
  <si>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</si>
  <si>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</si>
  <si>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</si>
  <si>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</si>
  <si>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</si>
  <si>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</si>
  <si>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</si>
  <si>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</si>
  <si>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</si>
  <si>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</si>
  <si>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</si>
  <si>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</si>
  <si>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</si>
  <si>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</si>
  <si>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</si>
  <si>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</si>
  <si>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</si>
  <si>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</si>
  <si>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</si>
  <si>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</si>
  <si>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</si>
  <si>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</si>
  <si>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</si>
  <si>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</si>
  <si>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</si>
  <si>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</si>
  <si>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</si>
  <si>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</si>
  <si>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</si>
  <si>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</si>
  <si>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</si>
  <si>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</si>
  <si>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</si>
  <si>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</si>
  <si>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</si>
  <si>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</si>
  <si>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</si>
  <si>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</si>
  <si>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</si>
  <si>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</si>
  <si>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</si>
  <si>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</si>
  <si>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</si>
  <si>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</si>
  <si>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</si>
  <si>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</si>
  <si>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</si>
  <si>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</si>
  <si>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</si>
  <si>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</si>
  <si>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</si>
  <si>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</si>
  <si>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</si>
  <si>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</si>
  <si>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</si>
  <si>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</si>
  <si>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</si>
  <si>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</si>
  <si>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</si>
  <si>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</si>
  <si>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</si>
  <si>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</si>
  <si>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</si>
  <si>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</si>
  <si>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</si>
  <si>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</si>
  <si>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</si>
  <si>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</si>
  <si>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</si>
  <si>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</si>
  <si>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</si>
  <si>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</si>
  <si>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</si>
  <si>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</si>
  <si>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</si>
  <si>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</si>
  <si>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</si>
  <si>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</si>
  <si>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</si>
  <si>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</si>
  <si>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</si>
  <si>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</si>
  <si>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</si>
  <si>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</si>
  <si>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</si>
  <si>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</si>
  <si>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</si>
  <si>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</si>
  <si>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</si>
  <si>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</si>
  <si>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</si>
  <si>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</si>
  <si>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</si>
  <si>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</si>
  <si>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</si>
  <si>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</si>
  <si>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</si>
  <si>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</si>
  <si>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</si>
  <si>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</si>
  <si>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</si>
  <si>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</si>
  <si>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</si>
  <si>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</si>
  <si>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</si>
  <si>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</si>
  <si>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</si>
  <si>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</si>
  <si>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</si>
  <si>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</si>
  <si>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</si>
  <si>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</si>
  <si>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</si>
  <si>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</si>
  <si>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</si>
  <si>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</si>
  <si>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</si>
  <si>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</si>
  <si>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</si>
  <si>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</si>
  <si>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</si>
  <si>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</si>
  <si>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</si>
  <si>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</si>
  <si>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</si>
  <si>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</si>
  <si>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</si>
  <si>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</si>
  <si>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</si>
  <si>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</si>
  <si>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</si>
  <si>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</si>
  <si>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</si>
  <si>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</si>
  <si>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</si>
  <si>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</si>
  <si>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</si>
  <si>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</si>
  <si>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</si>
  <si>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</si>
  <si>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</si>
  <si>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</si>
  <si>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</si>
  <si>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</si>
  <si>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</si>
  <si>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</si>
  <si>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</si>
  <si>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</si>
  <si>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</si>
  <si>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</si>
  <si>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</si>
  <si>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</si>
  <si>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</si>
  <si>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</si>
  <si>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</si>
  <si>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</si>
  <si>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</si>
  <si>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</si>
  <si>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</si>
  <si>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</si>
  <si>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</si>
  <si>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</si>
  <si>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</si>
  <si>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</si>
  <si>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</si>
  <si>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</si>
  <si>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</si>
  <si>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</si>
  <si>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</si>
  <si>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</si>
  <si>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</si>
  <si>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</si>
  <si>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</si>
  <si>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</si>
  <si>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</si>
  <si>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</si>
  <si>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</si>
  <si>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</si>
  <si>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</si>
  <si>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</si>
  <si>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</si>
  <si>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</si>
  <si>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</si>
  <si>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</si>
  <si>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</si>
  <si>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</si>
  <si>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</si>
  <si>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</si>
  <si>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</si>
  <si>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</si>
  <si>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</si>
  <si>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</si>
  <si>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</si>
  <si>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</si>
  <si>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</si>
  <si>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</si>
  <si>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</si>
  <si>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</si>
  <si>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</si>
  <si>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</si>
  <si>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</si>
  <si>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</si>
  <si>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</si>
  <si>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</si>
  <si>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</si>
  <si>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</si>
  <si>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</si>
  <si>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</si>
  <si>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</si>
  <si>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</si>
  <si>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</si>
  <si>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</si>
  <si>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</si>
  <si>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</si>
  <si>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</si>
  <si>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</si>
  <si>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</si>
  <si>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</si>
  <si>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</si>
  <si>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</si>
  <si>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</si>
  <si>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</si>
  <si>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</si>
  <si>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</si>
  <si>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</si>
  <si>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</si>
  <si>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</si>
  <si>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</si>
  <si>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</si>
  <si>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</si>
  <si>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</si>
  <si>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</si>
  <si>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</si>
  <si>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</si>
  <si>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</si>
  <si>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</si>
  <si>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</si>
  <si>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</si>
  <si>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</si>
  <si>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</si>
  <si>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</si>
  <si>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</si>
  <si>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</si>
  <si>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</si>
  <si>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</si>
  <si>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</si>
  <si>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</si>
  <si>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</si>
  <si>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</si>
  <si>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</si>
  <si>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</si>
  <si>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</si>
  <si>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</si>
  <si>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</si>
  <si>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</si>
  <si>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</si>
  <si>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</si>
  <si>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</si>
  <si>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</si>
  <si>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</si>
  <si>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</si>
  <si>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</si>
  <si>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</si>
  <si>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</si>
  <si>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</si>
  <si>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</si>
  <si>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</si>
  <si>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</si>
  <si>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</si>
  <si>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</si>
  <si>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</si>
  <si>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</si>
  <si>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</si>
  <si>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</si>
  <si>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</si>
  <si>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</si>
  <si>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</si>
  <si>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</si>
  <si>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</si>
  <si>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</si>
  <si>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</si>
  <si>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</si>
  <si>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</si>
  <si>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</si>
  <si>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</si>
  <si>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</si>
  <si>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</si>
  <si>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</si>
  <si>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</si>
  <si>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</si>
  <si>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</si>
  <si>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</si>
  <si>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</si>
  <si>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</si>
  <si>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</si>
  <si>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</si>
  <si>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</si>
  <si>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</si>
  <si>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</si>
  <si>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</si>
  <si>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</si>
  <si>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</si>
  <si>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</si>
  <si>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</si>
  <si>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</si>
  <si>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</si>
  <si>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</si>
  <si>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</si>
  <si>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</si>
  <si>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</si>
  <si>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</si>
  <si>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</si>
  <si>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</si>
  <si>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</si>
  <si>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</si>
  <si>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</si>
  <si>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</si>
  <si>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</si>
  <si>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</si>
  <si>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</si>
  <si>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</si>
  <si>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</si>
  <si>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</si>
  <si>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</si>
  <si>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</si>
  <si>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</si>
  <si>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</si>
  <si>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</si>
  <si>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</si>
  <si>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</si>
  <si>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</si>
  <si>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</si>
  <si>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</si>
  <si>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</si>
  <si>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</si>
  <si>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</si>
  <si>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</si>
  <si>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</si>
  <si>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</si>
  <si>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</si>
  <si>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</si>
  <si>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</si>
  <si>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</si>
  <si>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</si>
  <si>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</si>
  <si>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</si>
  <si>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</si>
  <si>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</si>
  <si>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</si>
  <si>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</si>
  <si>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</si>
  <si>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</si>
  <si>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</si>
  <si>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</si>
  <si>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</si>
  <si>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</si>
  <si>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</si>
  <si>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</si>
  <si>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</si>
  <si>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</si>
  <si>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</si>
  <si>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</si>
  <si>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</si>
  <si>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</si>
  <si>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</si>
  <si>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</si>
  <si>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</si>
  <si>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</si>
  <si>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</si>
  <si>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</si>
  <si>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</si>
  <si>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</si>
  <si>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</si>
  <si>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</si>
  <si>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</si>
  <si>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</si>
  <si>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</si>
  <si>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</si>
  <si>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</si>
  <si>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</si>
  <si>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</si>
  <si>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</si>
  <si>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</si>
  <si>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</si>
  <si>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</si>
  <si>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</si>
  <si>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</si>
  <si>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</si>
  <si>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</si>
  <si>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</si>
  <si>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</si>
  <si>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</si>
  <si>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</si>
  <si>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</si>
  <si>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</si>
  <si>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</si>
  <si>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</si>
  <si>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</si>
  <si>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</si>
  <si>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</si>
  <si>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</si>
  <si>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</si>
  <si>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</si>
  <si>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</si>
  <si>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</si>
  <si>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</si>
  <si>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</si>
  <si>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</si>
  <si>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</si>
  <si>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</si>
  <si>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</si>
  <si>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</si>
  <si>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</si>
  <si>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</si>
  <si>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</si>
  <si>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</si>
  <si>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</si>
  <si>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</si>
  <si>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</si>
  <si>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</si>
  <si>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</si>
  <si>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</si>
  <si>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</si>
  <si>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</si>
  <si>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</si>
  <si>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</si>
  <si>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</si>
  <si>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</si>
  <si>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</si>
  <si>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</si>
  <si>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</si>
  <si>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</si>
  <si>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</si>
  <si>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</si>
  <si>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</si>
  <si>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</si>
  <si>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</si>
  <si>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</si>
  <si>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</si>
  <si>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</si>
  <si>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</si>
  <si>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</si>
  <si>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</si>
  <si>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</si>
  <si>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</si>
  <si>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</si>
  <si>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</si>
  <si>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</si>
  <si>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</si>
  <si>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</si>
  <si>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</si>
  <si>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</si>
  <si>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</si>
  <si>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</si>
  <si>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</si>
  <si>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</si>
  <si>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</si>
  <si>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</si>
  <si>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</si>
  <si>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</si>
  <si>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</si>
  <si>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</si>
  <si>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</si>
  <si>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</si>
  <si>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</si>
  <si>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</si>
  <si>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</si>
  <si>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</si>
  <si>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</si>
  <si>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</si>
  <si>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</si>
  <si>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</si>
  <si>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</si>
  <si>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</si>
  <si>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</si>
  <si>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</si>
  <si>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</si>
  <si>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</si>
  <si>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</si>
  <si>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</si>
  <si>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</si>
  <si>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</si>
  <si>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</si>
  <si>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</si>
  <si>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</si>
  <si>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</si>
  <si>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</si>
  <si>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</si>
  <si>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</si>
  <si>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</si>
  <si>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</si>
  <si>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</si>
  <si>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</si>
  <si>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</si>
  <si>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</si>
  <si>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</si>
  <si>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</si>
  <si>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</si>
  <si>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</si>
  <si>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</si>
  <si>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</si>
  <si>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</si>
  <si>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</si>
  <si>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</si>
  <si>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</si>
  <si>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</si>
  <si>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</si>
  <si>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</si>
  <si>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</si>
  <si>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</si>
  <si>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</si>
  <si>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</si>
  <si>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</si>
  <si>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</si>
  <si>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</si>
  <si>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</si>
  <si>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</si>
  <si>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</si>
  <si>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</si>
  <si>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</si>
  <si>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</si>
  <si>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</si>
  <si>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</si>
  <si>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</si>
  <si>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</si>
  <si>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</si>
  <si>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</si>
  <si>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</si>
  <si>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</si>
  <si>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</si>
  <si>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</si>
  <si>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</si>
  <si>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</si>
  <si>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</si>
  <si>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</si>
  <si>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</si>
  <si>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</si>
  <si>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</si>
  <si>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</si>
  <si>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</si>
  <si>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</si>
  <si>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</si>
  <si>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</si>
  <si>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</si>
  <si>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</si>
  <si>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</si>
  <si>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</si>
  <si>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</si>
  <si>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</si>
  <si>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</si>
  <si>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</si>
  <si>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</si>
  <si>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</si>
  <si>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</si>
  <si>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</si>
  <si>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</si>
  <si>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</si>
  <si>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</si>
  <si>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</si>
  <si>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</si>
  <si>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</si>
  <si>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</si>
  <si>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</si>
  <si>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</si>
  <si>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</si>
  <si>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</si>
  <si>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</si>
  <si>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</si>
  <si>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</si>
  <si>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</si>
  <si>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</si>
  <si>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</si>
  <si>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</si>
  <si>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</si>
  <si>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</si>
  <si>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</si>
  <si>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</si>
  <si>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</si>
  <si>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</si>
  <si>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</si>
  <si>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</si>
  <si>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</si>
  <si>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</si>
  <si>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</si>
  <si>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</si>
  <si>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</si>
  <si>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</si>
  <si>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</si>
  <si>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</si>
  <si>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</si>
  <si>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</si>
  <si>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</si>
  <si>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</si>
  <si>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</si>
  <si>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</si>
  <si>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</si>
  <si>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</si>
  <si>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</si>
  <si>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</si>
  <si>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</si>
  <si>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</si>
  <si>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</si>
  <si>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</si>
  <si>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</si>
  <si>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</si>
  <si>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</si>
  <si>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</si>
  <si>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</si>
  <si>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</si>
  <si>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</si>
  <si>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</si>
  <si>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</si>
  <si>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</si>
  <si>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</si>
  <si>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</si>
  <si>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</si>
  <si>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</si>
  <si>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</si>
  <si>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</si>
  <si>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</si>
  <si>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</si>
  <si>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</si>
  <si>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</si>
  <si>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</si>
  <si>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</si>
  <si>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</si>
  <si>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</si>
  <si>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</si>
  <si>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</si>
  <si>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</si>
  <si>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</si>
  <si>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</si>
  <si>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</si>
  <si>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</si>
  <si>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</si>
  <si>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</si>
  <si>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</si>
  <si>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</si>
  <si>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</si>
  <si>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</si>
  <si>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</si>
  <si>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</si>
  <si>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</si>
  <si>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</si>
  <si>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</si>
  <si>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</si>
  <si>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</si>
  <si>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</si>
  <si>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</si>
  <si>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</si>
  <si>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</si>
  <si>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</si>
  <si>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</si>
  <si>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</si>
  <si>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</si>
  <si>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</si>
  <si>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</si>
  <si>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</si>
  <si>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</si>
  <si>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</si>
  <si>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</si>
  <si>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</si>
  <si>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</si>
  <si>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</si>
  <si>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</si>
  <si>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</si>
  <si>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</si>
  <si>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</si>
  <si>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</si>
  <si>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</si>
  <si>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</si>
  <si>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</si>
  <si>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</si>
  <si>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</si>
  <si>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</si>
  <si>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</si>
  <si>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</si>
  <si>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</si>
  <si>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</si>
  <si>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</si>
  <si>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</si>
  <si>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</si>
  <si>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</si>
  <si>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</si>
  <si>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</si>
  <si>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</si>
  <si>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</si>
  <si>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</si>
  <si>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</si>
  <si>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</si>
  <si>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</si>
  <si>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</si>
  <si>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</si>
  <si>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</si>
  <si>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</si>
  <si>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</si>
  <si>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</si>
  <si>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</si>
  <si>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</si>
  <si>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</si>
  <si>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</si>
  <si>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</si>
  <si>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</si>
  <si>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</si>
  <si>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</si>
  <si>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</si>
  <si>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</si>
  <si>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</si>
  <si>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</si>
  <si>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</si>
  <si>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</si>
  <si>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</si>
  <si>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</si>
  <si>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</si>
  <si>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</si>
  <si>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</si>
  <si>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</si>
  <si>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</si>
  <si>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</si>
  <si>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</si>
  <si>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</si>
  <si>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</si>
  <si>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</si>
  <si>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</si>
  <si>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</si>
  <si>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</si>
  <si>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</si>
  <si>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</si>
  <si>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</si>
  <si>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</si>
  <si>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</si>
  <si>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</si>
  <si>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</si>
  <si>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</si>
  <si>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</si>
  <si>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</si>
  <si>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</si>
  <si>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</si>
  <si>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</si>
  <si>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</si>
  <si>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</si>
  <si>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</si>
  <si>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</si>
  <si>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</si>
  <si>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</si>
  <si>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</si>
  <si>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</si>
  <si>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</si>
  <si>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</si>
  <si>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</si>
  <si>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</si>
  <si>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</si>
  <si>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</si>
  <si>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</si>
  <si>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</si>
  <si>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</si>
  <si>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</si>
  <si>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</si>
  <si>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</si>
  <si>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</si>
  <si>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</si>
  <si>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</si>
  <si>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</si>
  <si>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</si>
  <si>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</si>
  <si>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</si>
  <si>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</si>
  <si>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</si>
  <si>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</si>
  <si>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</si>
  <si>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</si>
  <si>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</si>
  <si>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</si>
  <si>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</si>
  <si>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</si>
  <si>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</si>
  <si>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</si>
  <si>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</si>
  <si>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</si>
  <si>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</si>
  <si>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</si>
  <si>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</si>
  <si>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</si>
  <si>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</si>
  <si>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</si>
  <si>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</si>
  <si>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</si>
  <si>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</si>
  <si>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</si>
  <si>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</si>
  <si>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</si>
  <si>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</si>
  <si>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</si>
  <si>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</si>
  <si>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</si>
  <si>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</si>
  <si>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</si>
  <si>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</si>
  <si>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</si>
  <si>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</si>
  <si>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</si>
  <si>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</si>
  <si>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</si>
  <si>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</si>
  <si>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</si>
  <si>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</si>
  <si>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</si>
  <si>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</si>
  <si>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</si>
  <si>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</si>
  <si>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</si>
  <si>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</si>
  <si>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</si>
  <si>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</si>
  <si>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</si>
  <si>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</si>
  <si>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</si>
  <si>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</si>
  <si>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</si>
  <si>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</si>
  <si>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</si>
  <si>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</si>
  <si>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</si>
  <si>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</si>
  <si>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</si>
  <si>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</si>
  <si>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</si>
  <si>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</si>
  <si>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</si>
  <si>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</si>
  <si>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</si>
  <si>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</si>
  <si>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</si>
  <si>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</si>
  <si>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</si>
  <si>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</si>
  <si>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</si>
  <si>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</si>
  <si>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</si>
  <si>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</si>
  <si>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</si>
  <si>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</si>
  <si>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</si>
  <si>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</si>
  <si>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</si>
  <si>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</si>
  <si>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</si>
  <si>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</si>
  <si>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</si>
  <si>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</si>
  <si>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</si>
  <si>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</si>
  <si>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</si>
  <si>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</si>
  <si>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</si>
  <si>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</si>
  <si>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</si>
  <si>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</si>
  <si>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</si>
  <si>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</si>
  <si>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</si>
  <si>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</si>
  <si>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</si>
  <si>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</si>
  <si>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</si>
  <si>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</si>
  <si>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</si>
  <si>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</si>
  <si>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</si>
  <si>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</si>
  <si>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</si>
  <si>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</si>
  <si>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</si>
  <si>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</si>
  <si>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</si>
  <si>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</si>
  <si>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</si>
  <si>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</si>
  <si>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</si>
  <si>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</si>
  <si>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</si>
  <si>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</si>
  <si>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</si>
  <si>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</si>
  <si>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</si>
  <si>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</si>
  <si>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</si>
  <si>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</si>
  <si>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</si>
  <si>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</si>
  <si>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</si>
  <si>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</si>
  <si>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</si>
  <si>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</si>
  <si>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</si>
  <si>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</si>
  <si>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</si>
  <si>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</si>
  <si>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</si>
  <si>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</si>
  <si>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</si>
  <si>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</si>
  <si>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</si>
  <si>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</si>
  <si>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</si>
  <si>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</si>
  <si>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</si>
  <si>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</si>
  <si>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</si>
  <si>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</si>
  <si>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</si>
  <si>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</si>
  <si>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</si>
  <si>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</si>
  <si>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</si>
  <si>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</si>
  <si>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</si>
  <si>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</si>
  <si>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</si>
  <si>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</si>
  <si>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</si>
  <si>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</si>
  <si>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</si>
  <si>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</si>
  <si>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</si>
  <si>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</si>
  <si>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</si>
  <si>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</si>
  <si>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</si>
  <si>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</si>
  <si>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</si>
  <si>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</si>
  <si>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</si>
  <si>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</si>
  <si>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</si>
  <si>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</si>
  <si>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</si>
  <si>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</si>
  <si>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</si>
  <si>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</si>
  <si>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</si>
  <si>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</si>
  <si>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</si>
  <si>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</si>
  <si>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</si>
  <si>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</si>
  <si>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</si>
  <si>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</si>
  <si>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</si>
  <si>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</si>
  <si>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</si>
  <si>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</si>
  <si>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</si>
  <si>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</si>
  <si>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</si>
  <si>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</si>
  <si>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</si>
  <si>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</si>
  <si>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</si>
  <si>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</si>
  <si>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</si>
  <si>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</si>
  <si>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</si>
  <si>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</si>
  <si>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</si>
  <si>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</si>
  <si>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</si>
  <si>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</si>
  <si>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</si>
  <si>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</si>
  <si>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</si>
  <si>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</si>
  <si>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</si>
  <si>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</si>
  <si>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</si>
  <si>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</si>
  <si>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</si>
  <si>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</si>
  <si>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</si>
  <si>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</si>
  <si>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</si>
  <si>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</si>
  <si>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</si>
  <si>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</si>
  <si>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</si>
  <si>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</si>
  <si>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</si>
  <si>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</si>
  <si>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</si>
  <si>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</si>
  <si>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</si>
  <si>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</si>
  <si>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</si>
  <si>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</si>
  <si>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</si>
  <si>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</si>
  <si>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</si>
  <si>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</si>
  <si>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</si>
  <si>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</si>
  <si>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</si>
  <si>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</si>
  <si>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</si>
  <si>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</si>
  <si>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</si>
  <si>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</si>
  <si>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</si>
  <si>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</si>
  <si>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</si>
  <si>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</si>
  <si>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</si>
  <si>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</si>
  <si>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</si>
  <si>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</si>
  <si>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</si>
  <si>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</si>
  <si>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</si>
  <si>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</si>
  <si>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</si>
  <si>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</si>
  <si>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</si>
  <si>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</si>
  <si>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</si>
  <si>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</si>
  <si>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</si>
  <si>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</si>
  <si>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</si>
  <si>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</si>
  <si>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</si>
  <si>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</si>
  <si>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</si>
  <si>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</si>
  <si>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</si>
  <si>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</si>
  <si>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</si>
  <si>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</si>
  <si>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</si>
  <si>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</si>
  <si>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</si>
  <si>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</si>
  <si>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</si>
  <si>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</si>
  <si>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</si>
  <si>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</si>
  <si>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</si>
  <si>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</si>
  <si>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</si>
  <si>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</si>
  <si>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</si>
  <si>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</si>
  <si>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</si>
  <si>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</si>
  <si>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</si>
  <si>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</si>
  <si>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</si>
  <si>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</si>
  <si>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</si>
  <si>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</si>
  <si>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</si>
  <si>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</si>
  <si>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</si>
  <si>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</si>
  <si>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</si>
  <si>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</si>
  <si>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</si>
  <si>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</si>
  <si>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</si>
  <si>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</si>
  <si>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</si>
  <si>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</si>
  <si>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</si>
  <si>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</si>
  <si>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</si>
  <si>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</si>
  <si>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</si>
  <si>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</si>
  <si>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</si>
  <si>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</si>
  <si>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</si>
  <si>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</si>
  <si>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</si>
  <si>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</si>
  <si>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</si>
  <si>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</si>
  <si>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</si>
  <si>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</si>
  <si>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</si>
  <si>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</si>
  <si>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</si>
  <si>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</si>
  <si>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</si>
  <si>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</si>
  <si>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</si>
  <si>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</si>
  <si>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</si>
  <si>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</si>
  <si>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</si>
  <si>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</si>
  <si>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</si>
  <si>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</si>
  <si>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</si>
  <si>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</si>
  <si>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</si>
  <si>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</si>
  <si>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</si>
  <si>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</si>
  <si>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</si>
  <si>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</si>
  <si>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</si>
  <si>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</si>
  <si>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</si>
  <si>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</si>
  <si>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</si>
  <si>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</si>
  <si>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</si>
  <si>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</si>
  <si>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</si>
  <si>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</si>
  <si>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</si>
  <si>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</si>
  <si>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</si>
  <si>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</si>
  <si>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</si>
  <si>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</si>
  <si>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</si>
  <si>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</si>
  <si>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</si>
  <si>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</si>
  <si>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</si>
  <si>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</si>
  <si>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</si>
  <si>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</si>
  <si>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</si>
  <si>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</si>
  <si>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</si>
  <si>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</si>
  <si>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</si>
  <si>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</si>
  <si>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</si>
  <si>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</si>
  <si>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</si>
  <si>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</si>
  <si>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</si>
  <si>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</si>
  <si>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</si>
  <si>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</si>
  <si>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</si>
  <si>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</si>
  <si>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</si>
  <si>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</si>
  <si>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</si>
  <si>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</si>
  <si>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</si>
  <si>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</si>
  <si>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</si>
  <si>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</si>
  <si>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</si>
  <si>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</si>
  <si>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</si>
  <si>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</si>
  <si>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</si>
  <si>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</si>
  <si>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</si>
  <si>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</si>
  <si>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</si>
  <si>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</si>
  <si>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</si>
  <si>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</si>
  <si>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</si>
  <si>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</si>
  <si>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</si>
  <si>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</si>
  <si>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</si>
  <si>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</si>
  <si>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</si>
  <si>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</si>
  <si>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</si>
  <si>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</si>
  <si>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</si>
  <si>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</si>
  <si>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</si>
  <si>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</si>
  <si>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</si>
  <si>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</si>
  <si>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</si>
  <si>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</si>
  <si>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</si>
  <si>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</si>
  <si>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</si>
  <si>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</si>
  <si>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</si>
  <si>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</si>
  <si>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</si>
  <si>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</si>
  <si>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</si>
  <si>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</si>
  <si>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</si>
  <si>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</si>
  <si>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</si>
  <si>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</si>
  <si>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</si>
  <si>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</si>
  <si>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</si>
  <si>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</si>
  <si>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</si>
  <si>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</si>
  <si>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</si>
  <si>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</si>
  <si>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</si>
  <si>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</si>
  <si>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</si>
  <si>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</si>
  <si>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</si>
  <si>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</si>
  <si>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</si>
  <si>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</si>
  <si>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</si>
  <si>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</si>
  <si>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</si>
  <si>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</si>
  <si>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</si>
  <si>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</si>
  <si>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</si>
  <si>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</si>
  <si>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</si>
  <si>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</si>
  <si>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</si>
  <si>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</si>
  <si>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</si>
  <si>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</si>
  <si>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</si>
  <si>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</si>
  <si>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</si>
  <si>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</si>
  <si>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</si>
  <si>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</si>
  <si>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</si>
  <si>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</si>
  <si>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</si>
  <si>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</si>
  <si>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</si>
  <si>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</si>
  <si>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</si>
  <si>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</si>
  <si>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</si>
  <si>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</si>
  <si>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</si>
  <si>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</si>
  <si>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</si>
  <si>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</si>
  <si>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</si>
  <si>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</si>
  <si>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</si>
  <si>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</si>
  <si>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</si>
  <si>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</si>
  <si>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</si>
  <si>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</si>
  <si>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</si>
  <si>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</si>
  <si>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</si>
  <si>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</si>
  <si>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</si>
  <si>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</si>
  <si>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</si>
  <si>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</si>
  <si>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</si>
  <si>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</si>
  <si>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</si>
  <si>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</si>
  <si>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</si>
  <si>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</si>
  <si>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</si>
  <si>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</si>
  <si>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</si>
  <si>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</si>
  <si>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</si>
  <si>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</si>
  <si>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</si>
  <si>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</si>
  <si>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</si>
  <si>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</si>
  <si>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</si>
  <si>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</si>
  <si>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</si>
  <si>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</si>
  <si>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</si>
  <si>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</si>
  <si>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</si>
  <si>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</si>
  <si>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</si>
  <si>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</si>
  <si>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</si>
  <si>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</si>
  <si>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</si>
  <si>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</si>
  <si>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</si>
  <si>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</si>
  <si>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</si>
  <si>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</si>
  <si>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</si>
  <si>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</si>
  <si>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</si>
  <si>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</si>
  <si>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</si>
  <si>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</si>
  <si>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</si>
  <si>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</si>
  <si>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</si>
  <si>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</si>
  <si>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</si>
  <si>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</si>
  <si>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</si>
  <si>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</si>
  <si>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</si>
  <si>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</si>
  <si>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</si>
  <si>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</si>
  <si>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</si>
  <si>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</si>
  <si>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</si>
  <si>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</si>
  <si>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</si>
  <si>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</si>
  <si>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</si>
  <si>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</si>
  <si>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</si>
  <si>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</si>
  <si>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</si>
  <si>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</si>
  <si>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</si>
  <si>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</si>
  <si>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</si>
  <si>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</si>
  <si>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</si>
  <si>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</si>
  <si>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</si>
  <si>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</si>
  <si>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</si>
  <si>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</si>
  <si>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</si>
  <si>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</si>
  <si>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</si>
  <si>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</si>
  <si>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</si>
  <si>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</si>
  <si>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</si>
  <si>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</si>
  <si>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</si>
  <si>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</si>
  <si>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</si>
  <si>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</si>
  <si>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</si>
  <si>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</si>
  <si>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</si>
  <si>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</si>
  <si>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</si>
  <si>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</si>
  <si>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</si>
  <si>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</si>
  <si>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</si>
  <si>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</si>
  <si>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</si>
  <si>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</si>
  <si>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</si>
  <si>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</si>
  <si>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</si>
  <si>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</si>
  <si>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</si>
  <si>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</si>
  <si>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</si>
  <si>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</si>
  <si>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</si>
  <si>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</si>
  <si>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</si>
  <si>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</si>
  <si>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</si>
  <si>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</si>
  <si>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</si>
  <si>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</si>
  <si>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</si>
  <si>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</si>
  <si>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</si>
  <si>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</si>
  <si>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</si>
  <si>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</si>
  <si>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</si>
  <si>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</si>
  <si>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</si>
  <si>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</si>
  <si>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</si>
  <si>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</si>
  <si>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</si>
  <si>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</si>
  <si>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</si>
  <si>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</si>
  <si>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</si>
  <si>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</si>
  <si>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</si>
  <si>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</si>
  <si>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</si>
  <si>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</si>
  <si>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</si>
  <si>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</si>
  <si>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</si>
  <si>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</si>
  <si>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</si>
  <si>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</si>
  <si>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</si>
  <si>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</si>
  <si>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</si>
  <si>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</si>
  <si>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</si>
  <si>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</si>
  <si>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</si>
  <si>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</si>
  <si>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</si>
  <si>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</si>
  <si>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</si>
  <si>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</si>
  <si>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</si>
  <si>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</si>
  <si>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</si>
  <si>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</si>
  <si>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</si>
  <si>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</si>
  <si>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</si>
  <si>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</si>
  <si>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</si>
  <si>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</si>
  <si>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</si>
  <si>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</si>
  <si>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</si>
  <si>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</si>
  <si>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</si>
  <si>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</si>
  <si>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</si>
  <si>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</si>
  <si>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</si>
  <si>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</si>
  <si>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</si>
  <si>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</si>
  <si>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</si>
  <si>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</si>
  <si>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</si>
  <si>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</si>
  <si>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</si>
  <si>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</si>
  <si>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</si>
  <si>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</si>
  <si>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</si>
  <si>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</si>
  <si>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</si>
  <si>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</si>
  <si>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</si>
  <si>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</si>
  <si>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</si>
  <si>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</si>
  <si>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</si>
  <si>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</si>
  <si>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</si>
  <si>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</si>
  <si>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</si>
  <si>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</si>
  <si>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</si>
  <si>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</si>
  <si>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</si>
  <si>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</si>
  <si>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</si>
  <si>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</si>
  <si>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</si>
  <si>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</si>
  <si>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</si>
  <si>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</si>
  <si>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</si>
  <si>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</si>
  <si>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</si>
  <si>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</si>
  <si>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</si>
  <si>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</si>
  <si>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</si>
  <si>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</si>
  <si>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</si>
  <si>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</si>
  <si>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</si>
  <si>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</si>
  <si>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</si>
  <si>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</si>
  <si>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</si>
  <si>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</si>
  <si>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</si>
  <si>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</si>
  <si>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</si>
  <si>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</si>
  <si>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</si>
  <si>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</si>
  <si>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</si>
  <si>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</si>
  <si>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</si>
  <si>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</si>
  <si>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</si>
  <si>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</si>
  <si>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</si>
  <si>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</si>
  <si>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</si>
  <si>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</si>
  <si>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</si>
  <si>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</si>
  <si>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</si>
  <si>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</si>
  <si>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</si>
  <si>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</si>
  <si>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</si>
  <si>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</si>
  <si>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</si>
  <si>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</si>
  <si>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</si>
  <si>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</si>
  <si>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</si>
  <si>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</si>
  <si>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</si>
  <si>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</si>
  <si>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</si>
  <si>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</si>
  <si>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</si>
  <si>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</si>
  <si>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</si>
  <si>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</si>
  <si>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</si>
  <si>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</si>
  <si>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</si>
  <si>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</si>
  <si>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</si>
  <si>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</si>
  <si>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</si>
  <si>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</si>
  <si>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</si>
  <si>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</si>
  <si>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</si>
  <si>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</si>
  <si>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</si>
  <si>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</si>
  <si>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</si>
  <si>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</si>
  <si>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</si>
  <si>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</si>
  <si>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</si>
  <si>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</si>
  <si>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</si>
  <si>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</si>
  <si>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</si>
  <si>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</si>
  <si>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</si>
  <si>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</si>
  <si>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</si>
  <si>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</si>
  <si>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</si>
  <si>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</si>
  <si>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</si>
  <si>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</si>
  <si>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</si>
  <si>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</si>
  <si>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</si>
  <si>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</si>
  <si>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</si>
  <si>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</si>
  <si>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</si>
  <si>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</si>
  <si>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</si>
  <si>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</si>
  <si>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</si>
  <si>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</si>
  <si>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</si>
  <si>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</si>
  <si>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</si>
  <si>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</si>
  <si>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</si>
  <si>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</si>
  <si>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</si>
  <si>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</si>
  <si>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</si>
  <si>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</si>
  <si>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</si>
  <si>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</si>
  <si>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</si>
  <si>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</si>
  <si>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</si>
  <si>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</si>
  <si>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</si>
  <si>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</si>
  <si>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</si>
  <si>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</si>
  <si>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</si>
  <si>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</si>
  <si>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</si>
  <si>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</si>
  <si>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</si>
  <si>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</si>
  <si>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</si>
  <si>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</si>
  <si>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</si>
  <si>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</si>
  <si>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</si>
  <si>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</si>
  <si>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</si>
  <si>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</si>
  <si>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</si>
  <si>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</si>
  <si>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</si>
  <si>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</si>
  <si>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</si>
  <si>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</si>
  <si>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</si>
  <si>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</si>
  <si>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</si>
  <si>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</si>
  <si>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</si>
  <si>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</si>
  <si>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</si>
  <si>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</si>
  <si>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</si>
  <si>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</si>
  <si>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</si>
  <si>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</si>
  <si>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</si>
  <si>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</si>
  <si>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</si>
  <si>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</si>
  <si>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</si>
  <si>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</si>
  <si>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</si>
  <si>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</si>
  <si>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</si>
  <si>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</si>
  <si>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</si>
  <si>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</si>
  <si>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</si>
  <si>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</si>
  <si>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</si>
  <si>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</si>
  <si>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</si>
  <si>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</si>
  <si>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</si>
  <si>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</si>
  <si>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</si>
  <si>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</si>
  <si>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</si>
  <si>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</si>
  <si>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</si>
  <si>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</si>
  <si>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</si>
  <si>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</si>
  <si>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</si>
  <si>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</si>
  <si>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</si>
  <si>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</si>
  <si>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</si>
  <si>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</si>
  <si>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</si>
  <si>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</si>
  <si>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</si>
  <si>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</si>
  <si>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</si>
  <si>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</si>
  <si>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</si>
  <si>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</si>
  <si>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</si>
  <si>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</si>
  <si>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</si>
  <si>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</si>
  <si>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</si>
  <si>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</si>
  <si>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</si>
  <si>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</si>
  <si>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</si>
  <si>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</si>
  <si>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</si>
  <si>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</si>
  <si>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</si>
  <si>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</si>
  <si>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</si>
  <si>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</si>
  <si>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</si>
  <si>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</si>
  <si>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</si>
  <si>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</si>
  <si>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</si>
  <si>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</si>
  <si>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</si>
  <si>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</si>
  <si>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</si>
  <si>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</si>
  <si>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</si>
  <si>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</si>
  <si>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</si>
  <si>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</si>
  <si>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</si>
  <si>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</si>
  <si>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</si>
  <si>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</si>
  <si>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</si>
  <si>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</si>
  <si>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</si>
  <si>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</si>
  <si>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</si>
  <si>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</si>
  <si>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</si>
  <si>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</si>
  <si>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</si>
  <si>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</si>
  <si>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</si>
  <si>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</si>
  <si>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</si>
  <si>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</si>
  <si>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</si>
  <si>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</si>
  <si>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</si>
  <si>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</si>
  <si>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</si>
  <si>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</si>
  <si>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</si>
  <si>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</si>
  <si>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</si>
  <si>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</si>
  <si>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</si>
  <si>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</si>
  <si>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</si>
  <si>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</si>
  <si>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</si>
  <si>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</si>
  <si>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</si>
  <si>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</si>
  <si>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</si>
  <si>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</si>
  <si>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</si>
  <si>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</si>
  <si>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</si>
  <si>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</si>
  <si>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</si>
  <si>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</si>
  <si>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</si>
  <si>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</si>
  <si>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</si>
  <si>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</si>
  <si>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</si>
  <si>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</si>
  <si>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</si>
  <si>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</si>
  <si>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</si>
  <si>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</si>
  <si>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</si>
  <si>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</si>
  <si>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</si>
  <si>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</si>
  <si>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</si>
  <si>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</si>
  <si>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</si>
  <si>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</si>
  <si>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</si>
  <si>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</si>
  <si>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</si>
  <si>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</si>
  <si>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</si>
  <si>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</si>
  <si>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</si>
  <si>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</si>
  <si>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</si>
  <si>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</si>
  <si>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</si>
  <si>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</si>
  <si>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</si>
  <si>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</si>
  <si>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</si>
  <si>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</si>
  <si>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</si>
  <si>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</si>
  <si>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</si>
  <si>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</si>
  <si>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</si>
  <si>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</si>
  <si>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</si>
  <si>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</si>
  <si>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</si>
  <si>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</si>
  <si>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</si>
  <si>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</si>
  <si>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</si>
  <si>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</si>
  <si>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</si>
  <si>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</si>
  <si>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</si>
  <si>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</si>
  <si>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</si>
  <si>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</si>
  <si>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</si>
  <si>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</si>
  <si>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</si>
  <si>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</si>
  <si>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</si>
  <si>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</si>
  <si>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</si>
  <si>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</si>
  <si>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</si>
  <si>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</si>
  <si>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</si>
  <si>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</si>
  <si>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</si>
  <si>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</si>
  <si>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</si>
  <si>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</si>
  <si>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</si>
  <si>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</si>
  <si>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</si>
  <si>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</si>
  <si>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</si>
  <si>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</si>
  <si>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</si>
  <si>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</si>
  <si>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</si>
  <si>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</si>
  <si>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</si>
  <si>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</si>
  <si>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</si>
  <si>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</si>
  <si>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</si>
  <si>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</si>
  <si>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</si>
  <si>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</si>
  <si>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</si>
  <si>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</si>
  <si>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</si>
  <si>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</si>
  <si>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</si>
  <si>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</si>
  <si>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</si>
  <si>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</si>
  <si>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</si>
  <si>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</si>
  <si>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</si>
  <si>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</si>
  <si>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</si>
  <si>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</si>
  <si>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</si>
  <si>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</si>
  <si>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</si>
  <si>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</si>
  <si>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</si>
  <si>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</si>
  <si>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</si>
  <si>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</si>
  <si>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</si>
  <si>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</si>
  <si>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</si>
  <si>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</si>
  <si>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</si>
  <si>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</si>
  <si>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</si>
  <si>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</si>
  <si>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</si>
  <si>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</si>
  <si>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</si>
  <si>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</si>
  <si>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</si>
  <si>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</si>
  <si>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</si>
  <si>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</si>
  <si>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</si>
  <si>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</si>
  <si>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</si>
  <si>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</si>
  <si>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</si>
  <si>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</si>
  <si>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</si>
  <si>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</si>
  <si>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</si>
  <si>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</si>
  <si>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</si>
  <si>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</si>
  <si>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</si>
  <si>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</si>
  <si>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</si>
  <si>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</si>
  <si>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</si>
  <si>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</si>
  <si>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</si>
  <si>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</si>
  <si>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</si>
  <si>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</si>
  <si>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</si>
  <si>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</si>
  <si>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</si>
  <si>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</si>
  <si>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</si>
  <si>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</si>
  <si>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</si>
  <si>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</si>
  <si>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</si>
  <si>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</si>
  <si>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</si>
  <si>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</si>
  <si>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</si>
  <si>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</si>
  <si>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</si>
  <si>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</si>
  <si>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</si>
  <si>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</si>
  <si>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</si>
  <si>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</si>
  <si>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</si>
  <si>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</si>
  <si>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</si>
  <si>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</si>
  <si>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</si>
  <si>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</si>
  <si>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</si>
  <si>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</si>
  <si>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</si>
  <si>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</si>
  <si>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</si>
  <si>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</si>
  <si>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</si>
  <si>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</si>
  <si>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</si>
  <si>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</si>
  <si>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</si>
  <si>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</si>
  <si>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</si>
  <si>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</si>
  <si>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</si>
  <si>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</si>
  <si>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</si>
  <si>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</si>
  <si>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</si>
  <si>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</si>
  <si>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</si>
  <si>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</si>
  <si>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</si>
  <si>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</si>
  <si>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</si>
  <si>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</si>
  <si>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</si>
  <si>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</si>
  <si>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</si>
  <si>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</si>
  <si>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</si>
  <si>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</si>
  <si>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</si>
  <si>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</si>
  <si>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</si>
  <si>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</si>
  <si>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</si>
  <si>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</si>
  <si>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</si>
  <si>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</si>
  <si>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</si>
  <si>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</si>
  <si>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</si>
  <si>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</si>
  <si>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</si>
  <si>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</si>
  <si>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</si>
  <si>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</si>
  <si>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</si>
  <si>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</si>
  <si>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</si>
  <si>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</si>
  <si>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</si>
  <si>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</si>
  <si>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</si>
  <si>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</si>
  <si>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</si>
  <si>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</si>
  <si>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</si>
  <si>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</si>
  <si>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</si>
  <si>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</si>
  <si>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</si>
  <si>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</si>
  <si>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</si>
  <si>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</si>
  <si>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</si>
  <si>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</si>
  <si>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</si>
  <si>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</si>
  <si>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</si>
  <si>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</si>
  <si>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</si>
  <si>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</si>
  <si>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</si>
  <si>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</si>
  <si>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</si>
  <si>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</si>
  <si>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</si>
  <si>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</si>
  <si>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</si>
  <si>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</si>
  <si>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</si>
  <si>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</si>
  <si>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</si>
  <si>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</si>
  <si>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</si>
  <si>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</si>
  <si>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</si>
  <si>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</si>
  <si>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</si>
  <si>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</si>
  <si>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</si>
  <si>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</si>
  <si>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</si>
  <si>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</si>
  <si>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</si>
  <si>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</si>
  <si>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</si>
  <si>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</si>
  <si>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</si>
  <si>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</si>
  <si>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</si>
  <si>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</si>
  <si>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</si>
  <si>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</si>
  <si>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</si>
  <si>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</si>
  <si>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</si>
  <si>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</si>
  <si>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</si>
  <si>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</si>
  <si>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</si>
  <si>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</si>
  <si>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</si>
  <si>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</si>
  <si>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</si>
  <si>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</si>
  <si>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</si>
  <si>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</si>
  <si>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</si>
  <si>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</si>
  <si>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</si>
  <si>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</si>
  <si>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</si>
  <si>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</si>
  <si>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</si>
  <si>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</si>
  <si>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</si>
  <si>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</si>
  <si>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</si>
  <si>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</si>
  <si>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</si>
  <si>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</si>
  <si>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</si>
  <si>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</si>
  <si>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</si>
  <si>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</si>
  <si>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</si>
  <si>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</si>
  <si>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</si>
  <si>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</si>
  <si>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</si>
  <si>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</si>
  <si>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</si>
  <si>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</si>
  <si>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</si>
  <si>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</si>
  <si>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</si>
  <si>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</si>
  <si>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</si>
  <si>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</si>
  <si>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</si>
  <si>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</si>
  <si>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</si>
  <si>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</si>
  <si>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</si>
  <si>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</si>
  <si>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</si>
  <si>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</si>
  <si>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</si>
  <si>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</si>
  <si>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</si>
  <si>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</si>
  <si>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</si>
  <si>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</si>
  <si>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</si>
  <si>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</si>
  <si>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</si>
  <si>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</si>
  <si>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</si>
  <si>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</si>
  <si>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</si>
  <si>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</si>
  <si>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</si>
  <si>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</si>
  <si>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</si>
  <si>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</si>
  <si>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</si>
  <si>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</si>
  <si>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</si>
  <si>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</si>
  <si>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</si>
  <si>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</si>
  <si>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</si>
  <si>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</si>
  <si>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</si>
  <si>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</si>
  <si>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</si>
  <si>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</si>
  <si>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</si>
  <si>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</si>
  <si>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</si>
  <si>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</si>
  <si>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</si>
  <si>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</si>
  <si>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</si>
  <si>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</si>
  <si>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</si>
  <si>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</si>
  <si>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</si>
  <si>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</si>
  <si>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</si>
  <si>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</si>
  <si>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</si>
  <si>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</si>
  <si>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</si>
  <si>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</si>
  <si>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</si>
  <si>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</si>
  <si>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</si>
  <si>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</si>
  <si>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</si>
  <si>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</si>
  <si>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</si>
  <si>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</si>
  <si>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</si>
  <si>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</si>
  <si>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</si>
  <si>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</si>
  <si>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</si>
  <si>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</si>
  <si>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</si>
  <si>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</si>
  <si>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</si>
  <si>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</si>
  <si>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</si>
  <si>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</si>
  <si>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</si>
  <si>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</si>
  <si>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</si>
  <si>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</si>
  <si>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</si>
  <si>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</si>
  <si>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</si>
  <si>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</si>
  <si>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</si>
  <si>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</si>
  <si>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</si>
  <si>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</si>
  <si>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</si>
  <si>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</si>
  <si>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</si>
  <si>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</si>
  <si>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</si>
  <si>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</si>
  <si>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</si>
  <si>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</si>
  <si>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</si>
  <si>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</si>
  <si>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</si>
  <si>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</si>
  <si>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</si>
  <si>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</si>
  <si>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</si>
  <si>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</si>
  <si>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</si>
  <si>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</si>
  <si>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</si>
  <si>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</si>
  <si>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</si>
  <si>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</si>
  <si>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</si>
  <si>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</si>
  <si>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</si>
  <si>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</si>
  <si>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</si>
  <si>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</si>
  <si>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</si>
  <si>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</si>
  <si>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</si>
  <si>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</si>
  <si>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</si>
  <si>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</si>
  <si>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</si>
  <si>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</si>
  <si>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</si>
  <si>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</si>
  <si>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</si>
  <si>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</si>
  <si>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</si>
  <si>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</si>
  <si>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</si>
  <si>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</si>
  <si>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</si>
  <si>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</si>
  <si>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</si>
  <si>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</si>
  <si>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</si>
  <si>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</si>
  <si>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</si>
  <si>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</si>
  <si>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</si>
  <si>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</si>
  <si>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</si>
  <si>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</si>
  <si>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</si>
  <si>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</si>
  <si>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</si>
  <si>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</si>
  <si>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</si>
  <si>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</si>
  <si>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</si>
  <si>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</si>
  <si>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</si>
  <si>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</si>
  <si>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</si>
  <si>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</si>
  <si>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</si>
  <si>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</si>
  <si>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</si>
  <si>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</si>
  <si>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</si>
  <si>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</si>
  <si>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</si>
  <si>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</si>
  <si>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</si>
  <si>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</si>
  <si>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</si>
  <si>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</si>
  <si>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</si>
  <si>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</si>
  <si>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</si>
  <si>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</si>
  <si>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</si>
  <si>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</si>
  <si>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</si>
  <si>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</si>
  <si>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</si>
  <si>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</si>
  <si>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</si>
  <si>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</si>
  <si>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</si>
  <si>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</si>
  <si>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</si>
  <si>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</si>
  <si>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</si>
  <si>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</si>
  <si>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</si>
  <si>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</si>
  <si>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</si>
  <si>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</si>
  <si>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</si>
  <si>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</si>
  <si>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</si>
  <si>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</si>
  <si>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</si>
  <si>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</si>
  <si>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</si>
  <si>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</si>
  <si>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</si>
  <si>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</si>
  <si>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</si>
  <si>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</si>
  <si>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</si>
  <si>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</si>
  <si>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</si>
  <si>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</si>
  <si>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</si>
  <si>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</si>
  <si>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</si>
  <si>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</si>
  <si>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</si>
  <si>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</si>
  <si>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</si>
  <si>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</si>
  <si>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</si>
  <si>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</si>
  <si>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</si>
  <si>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</si>
  <si>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</si>
  <si>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</si>
  <si>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</si>
  <si>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</si>
  <si>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</si>
  <si>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</si>
  <si>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</si>
  <si>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</si>
  <si>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</si>
  <si>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</si>
  <si>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</si>
  <si>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</si>
  <si>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</si>
  <si>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</si>
  <si>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</si>
  <si>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</si>
  <si>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</si>
  <si>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</si>
  <si>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</si>
  <si>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</si>
  <si>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</si>
  <si>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</si>
  <si>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</si>
  <si>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</si>
  <si>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</si>
  <si>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</si>
  <si>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</si>
  <si>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</si>
  <si>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</si>
  <si>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</si>
  <si>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</si>
  <si>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</si>
  <si>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</si>
  <si>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</si>
  <si>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</si>
  <si>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</si>
  <si>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</si>
  <si>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</si>
  <si>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</si>
  <si>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</si>
  <si>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</si>
  <si>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</si>
  <si>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</si>
  <si>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</si>
  <si>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</si>
  <si>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</si>
  <si>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</si>
  <si>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</si>
  <si>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</si>
  <si>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</si>
  <si>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</si>
  <si>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</si>
  <si>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</si>
  <si>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</si>
  <si>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</si>
  <si>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</si>
  <si>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</si>
  <si>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</si>
  <si>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</si>
  <si>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</si>
  <si>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</si>
  <si>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</si>
  <si>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</si>
  <si>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</si>
  <si>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</si>
  <si>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</si>
  <si>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</si>
  <si>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</si>
  <si>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</si>
  <si>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</si>
  <si>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</si>
  <si>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</si>
  <si>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</si>
  <si>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</si>
  <si>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</si>
  <si>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</si>
  <si>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</si>
  <si>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</si>
  <si>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</si>
  <si>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</si>
  <si>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</si>
  <si>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</si>
  <si>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</si>
  <si>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</si>
  <si>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</si>
  <si>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</si>
  <si>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</si>
  <si>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</si>
  <si>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</si>
  <si>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</si>
  <si>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</si>
  <si>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</si>
  <si>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</si>
  <si>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</si>
  <si>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</si>
  <si>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</si>
  <si>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</si>
  <si>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</si>
  <si>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</si>
  <si>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</si>
  <si>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</si>
  <si>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</si>
  <si>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</si>
  <si>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</si>
  <si>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</si>
  <si>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</si>
  <si>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</si>
  <si>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</si>
  <si>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</si>
  <si>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</si>
  <si>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</si>
  <si>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</si>
  <si>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</si>
  <si>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</si>
  <si>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</si>
  <si>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</si>
  <si>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</si>
  <si>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</si>
  <si>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</si>
  <si>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</si>
  <si>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</si>
  <si>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</si>
  <si>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</si>
  <si>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</si>
  <si>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</si>
  <si>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</si>
  <si>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</si>
  <si>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</si>
  <si>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</si>
  <si>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</si>
  <si>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</si>
  <si>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</si>
  <si>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</si>
  <si>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</si>
  <si>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</si>
  <si>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</si>
  <si>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</si>
  <si>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</si>
  <si>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</si>
  <si>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</si>
  <si>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</si>
  <si>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</si>
  <si>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</si>
  <si>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</si>
  <si>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</si>
  <si>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</si>
  <si>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</si>
  <si>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</si>
  <si>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</si>
  <si>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</si>
  <si>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</si>
  <si>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</si>
  <si>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</si>
  <si>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</si>
  <si>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</si>
  <si>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</si>
  <si>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</si>
  <si>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</si>
  <si>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</si>
  <si>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</si>
  <si>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</si>
  <si>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</si>
  <si>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</si>
  <si>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</si>
  <si>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</si>
  <si>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</si>
  <si>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</si>
  <si>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</si>
  <si>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</si>
  <si>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</si>
  <si>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</si>
  <si>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</si>
  <si>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</si>
  <si>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</si>
  <si>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</si>
  <si>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</si>
  <si>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</si>
  <si>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</si>
  <si>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</si>
  <si>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</si>
  <si>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</si>
  <si>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</si>
  <si>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</si>
  <si>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</si>
  <si>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</si>
  <si>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</si>
  <si>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</si>
  <si>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</si>
  <si>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</si>
  <si>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</si>
  <si>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</si>
  <si>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</si>
  <si>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</si>
  <si>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</si>
  <si>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</si>
  <si>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</si>
  <si>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</si>
  <si>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</si>
  <si>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</si>
  <si>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</si>
  <si>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</si>
  <si>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</si>
  <si>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</si>
  <si>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</si>
  <si>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</si>
  <si>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</si>
  <si>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</si>
  <si>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</si>
  <si>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</si>
  <si>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</si>
  <si>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</si>
  <si>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</si>
  <si>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</si>
  <si>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</si>
  <si>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</si>
  <si>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</si>
  <si>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</si>
  <si>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</si>
  <si>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</si>
  <si>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</si>
  <si>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</si>
  <si>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</si>
  <si>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</si>
  <si>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</si>
  <si>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</si>
  <si>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</si>
  <si>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</si>
  <si>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</si>
  <si>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</si>
  <si>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</si>
  <si>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</si>
  <si>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</si>
  <si>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</si>
  <si>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</si>
  <si>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</si>
  <si>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</si>
  <si>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</si>
  <si>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</si>
  <si>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</si>
  <si>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</si>
  <si>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</si>
  <si>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</si>
  <si>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</si>
  <si>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</si>
  <si>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</si>
  <si>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</si>
  <si>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</si>
  <si>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</si>
  <si>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</si>
  <si>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</si>
  <si>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</si>
  <si>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</si>
  <si>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</si>
  <si>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</si>
  <si>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</si>
  <si>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</si>
  <si>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</si>
  <si>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</si>
  <si>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</si>
  <si>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</si>
  <si>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</si>
  <si>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</si>
  <si>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</si>
  <si>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</si>
  <si>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</si>
  <si>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</si>
  <si>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</si>
  <si>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</si>
  <si>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</si>
  <si>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</si>
  <si>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</si>
  <si>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</si>
  <si>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</si>
  <si>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</si>
  <si>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</si>
  <si>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</si>
  <si>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</si>
  <si>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</si>
  <si>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</si>
  <si>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</si>
  <si>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</si>
  <si>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</si>
  <si>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</si>
  <si>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</si>
  <si>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</si>
  <si>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</si>
  <si>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</si>
  <si>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</si>
  <si>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</si>
  <si>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</si>
  <si>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</si>
  <si>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</si>
  <si>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</si>
  <si>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</si>
  <si>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</si>
  <si>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</si>
  <si>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</si>
  <si>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</si>
  <si>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</si>
  <si>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</si>
  <si>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</si>
  <si>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</si>
  <si>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</si>
  <si>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</si>
  <si>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</si>
  <si>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</si>
  <si>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</si>
  <si>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</si>
  <si>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</si>
  <si>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</si>
  <si>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</si>
  <si>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</si>
  <si>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</si>
  <si>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</si>
  <si>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</si>
  <si>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</si>
  <si>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</si>
  <si>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</si>
  <si>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</si>
  <si>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</si>
  <si>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</si>
  <si>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</si>
  <si>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</si>
  <si>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</si>
  <si>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</si>
  <si>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</si>
  <si>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</si>
  <si>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</si>
  <si>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</si>
  <si>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</si>
  <si>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</si>
  <si>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</si>
  <si>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</si>
  <si>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</si>
  <si>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</si>
  <si>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</si>
  <si>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</si>
  <si>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</si>
  <si>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</si>
  <si>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</si>
  <si>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</si>
  <si>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</si>
  <si>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</si>
  <si>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</si>
  <si>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</si>
  <si>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</si>
  <si>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</si>
  <si>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</si>
  <si>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</si>
  <si>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</si>
  <si>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</si>
  <si>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</si>
  <si>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</si>
  <si>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</si>
  <si>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</si>
  <si>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</si>
  <si>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</si>
  <si>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</si>
  <si>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</si>
  <si>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</si>
  <si>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</si>
  <si>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</si>
  <si>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</si>
  <si>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</si>
  <si>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</si>
  <si>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</si>
  <si>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</si>
  <si>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</si>
  <si>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</si>
  <si>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</si>
  <si>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</si>
  <si>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</si>
  <si>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</si>
  <si>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</si>
  <si>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</si>
  <si>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</si>
  <si>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</si>
  <si>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</si>
  <si>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</si>
  <si>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</si>
  <si>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</si>
  <si>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</si>
  <si>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</si>
  <si>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</si>
  <si>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</si>
  <si>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</si>
  <si>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</si>
  <si>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</si>
  <si>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</si>
  <si>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</si>
  <si>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</si>
  <si>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</si>
  <si>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</si>
  <si>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</si>
  <si>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</si>
  <si>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</si>
  <si>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</si>
  <si>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</si>
  <si>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</si>
  <si>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</si>
  <si>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</si>
  <si>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</si>
  <si>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</si>
  <si>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</si>
  <si>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</si>
  <si>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</si>
  <si>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</si>
  <si>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</si>
  <si>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</si>
  <si>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</si>
  <si>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</si>
  <si>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</si>
  <si>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</si>
  <si>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</si>
  <si>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</si>
  <si>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</si>
  <si>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</si>
  <si>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</si>
  <si>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</si>
  <si>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</si>
  <si>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</si>
  <si>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</si>
  <si>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</si>
  <si>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</si>
  <si>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</si>
  <si>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</si>
  <si>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</si>
  <si>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</si>
  <si>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</si>
  <si>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</si>
  <si>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</si>
  <si>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</si>
  <si>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</si>
  <si>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</si>
  <si>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</si>
  <si>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</si>
  <si>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</si>
  <si>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</si>
  <si>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</si>
  <si>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</si>
  <si>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</si>
  <si>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</si>
  <si>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</si>
  <si>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</si>
  <si>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</si>
  <si>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</si>
  <si>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</si>
  <si>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</si>
  <si>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</si>
  <si>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</si>
  <si>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</si>
  <si>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</si>
  <si>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</si>
  <si>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</si>
  <si>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</si>
  <si>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</si>
  <si>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</si>
  <si>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</si>
  <si>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</si>
  <si>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</si>
  <si>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</si>
  <si>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</si>
  <si>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</si>
  <si>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</si>
  <si>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</si>
  <si>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</si>
  <si>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</si>
  <si>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</si>
  <si>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</si>
  <si>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</si>
  <si>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</si>
  <si>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</si>
  <si>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</si>
  <si>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</si>
  <si>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</si>
  <si>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</si>
  <si>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</si>
  <si>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</si>
  <si>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</si>
  <si>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</si>
  <si>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</si>
  <si>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</si>
  <si>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</si>
  <si>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</si>
  <si>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</si>
  <si>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</si>
  <si>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</si>
  <si>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</si>
  <si>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</si>
  <si>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</si>
  <si>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</si>
  <si>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</si>
  <si>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</si>
  <si>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</si>
  <si>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</si>
  <si>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</si>
  <si>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</si>
  <si>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</si>
  <si>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</si>
  <si>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</si>
  <si>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</si>
  <si>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</si>
  <si>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</si>
  <si>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</si>
  <si>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</si>
  <si>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</si>
  <si>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</si>
  <si>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</si>
  <si>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</si>
  <si>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</si>
  <si>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</si>
  <si>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</si>
  <si>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</si>
  <si>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</si>
  <si>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</si>
  <si>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</si>
  <si>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</si>
  <si>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</si>
  <si>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</si>
  <si>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</si>
  <si>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</si>
  <si>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</si>
  <si>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</si>
  <si>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</si>
  <si>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</si>
  <si>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</si>
  <si>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</si>
  <si>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</si>
  <si>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</si>
  <si>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</si>
  <si>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</si>
  <si>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</si>
  <si>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</si>
  <si>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</si>
  <si>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</si>
  <si>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</si>
  <si>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</si>
  <si>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</si>
  <si>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</si>
  <si>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</si>
  <si>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</si>
  <si>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</si>
  <si>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</si>
  <si>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</si>
  <si>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</si>
  <si>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</si>
  <si>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</si>
  <si>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</si>
  <si>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</si>
  <si>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</si>
  <si>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</si>
  <si>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</si>
  <si>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</si>
  <si>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</si>
  <si>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</si>
  <si>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</si>
  <si>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</si>
  <si>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</si>
  <si>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</si>
  <si>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</si>
  <si>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</si>
  <si>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</si>
  <si>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</si>
  <si>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</si>
  <si>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</si>
  <si>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</si>
  <si>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</si>
  <si>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</si>
  <si>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</si>
  <si>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</si>
  <si>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</si>
  <si>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</si>
  <si>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</si>
  <si>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</si>
  <si>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</si>
  <si>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</si>
  <si>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</si>
  <si>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</si>
  <si>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</si>
  <si>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</si>
  <si>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</si>
  <si>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</si>
  <si>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</si>
  <si>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</si>
  <si>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</si>
  <si>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</si>
  <si>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</si>
  <si>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</si>
  <si>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</si>
  <si>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</si>
  <si>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</si>
  <si>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</si>
  <si>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</si>
  <si>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</si>
  <si>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</si>
  <si>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</si>
  <si>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</si>
  <si>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</si>
  <si>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</si>
  <si>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</si>
  <si>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</si>
  <si>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</si>
  <si>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</si>
  <si>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</si>
  <si>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</si>
  <si>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</si>
  <si>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</si>
  <si>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</si>
  <si>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</si>
  <si>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</si>
  <si>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</si>
  <si>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</si>
  <si>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</si>
  <si>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</si>
  <si>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</si>
  <si>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</si>
  <si>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</si>
  <si>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</si>
  <si>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</si>
  <si>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</si>
  <si>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</si>
  <si>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</si>
  <si>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</si>
  <si>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</si>
  <si>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</si>
  <si>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</si>
  <si>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</si>
  <si>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</si>
  <si>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</si>
  <si>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</si>
  <si>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</si>
  <si>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</si>
  <si>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</si>
  <si>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</si>
  <si>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</si>
  <si>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</si>
  <si>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</si>
  <si>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</si>
  <si>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</si>
  <si>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</si>
  <si>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</si>
  <si>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</si>
  <si>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</si>
  <si>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</si>
  <si>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</si>
  <si>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</si>
  <si>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</si>
  <si>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</si>
  <si>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</si>
  <si>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</si>
  <si>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</si>
  <si>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</si>
  <si>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</si>
  <si>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</si>
  <si>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</si>
  <si>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</si>
  <si>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</si>
  <si>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</si>
  <si>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</si>
  <si>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</si>
  <si>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</si>
  <si>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</si>
  <si>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</si>
  <si>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</si>
  <si>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</si>
  <si>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</si>
  <si>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</si>
  <si>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</si>
  <si>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</si>
  <si>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</si>
  <si>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</si>
  <si>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</si>
  <si>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</si>
  <si>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</si>
  <si>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</si>
  <si>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</si>
  <si>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</si>
  <si>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</si>
  <si>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</si>
  <si>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</si>
  <si>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</si>
  <si>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</si>
  <si>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</si>
  <si>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</si>
  <si>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</si>
  <si>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</si>
  <si>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</si>
  <si>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</si>
  <si>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</si>
  <si>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</si>
  <si>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</si>
  <si>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</si>
  <si>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</si>
  <si>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</si>
  <si>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</si>
  <si>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</si>
  <si>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</si>
  <si>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</si>
  <si>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</si>
  <si>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</si>
  <si>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</si>
  <si>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</si>
  <si>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</si>
  <si>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</si>
  <si>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</si>
  <si>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</si>
  <si>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</si>
  <si>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</si>
  <si>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</si>
  <si>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</si>
  <si>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</si>
  <si>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</si>
  <si>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</si>
  <si>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</si>
  <si>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</si>
  <si>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</si>
  <si>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</si>
  <si>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</si>
  <si>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</si>
  <si>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</si>
  <si>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</si>
  <si>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</si>
  <si>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</si>
  <si>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</si>
  <si>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</si>
  <si>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</si>
  <si>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</si>
  <si>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</si>
  <si>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</si>
  <si>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</si>
  <si>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</si>
  <si>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</si>
  <si>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</si>
  <si>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</si>
  <si>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</si>
  <si>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</si>
  <si>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</si>
  <si>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</si>
  <si>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</si>
  <si>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</si>
  <si>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</si>
  <si>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</si>
  <si>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</si>
  <si>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</si>
  <si>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</si>
  <si>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</si>
  <si>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</si>
  <si>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</si>
  <si>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</si>
  <si>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</si>
  <si>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</si>
  <si>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</si>
  <si>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</si>
  <si>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</si>
  <si>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</si>
  <si>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</si>
  <si>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</si>
  <si>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</si>
  <si>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</si>
  <si>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</si>
  <si>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</si>
  <si>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</si>
  <si>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</si>
  <si>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</si>
  <si>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</si>
  <si>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</si>
  <si>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</si>
  <si>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</si>
  <si>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</si>
  <si>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</si>
  <si>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</si>
  <si>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</si>
  <si>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</si>
  <si>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</si>
  <si>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</si>
  <si>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</si>
  <si>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</si>
  <si>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</si>
  <si>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</si>
  <si>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</si>
  <si>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</si>
  <si>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</si>
  <si>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</si>
  <si>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</si>
  <si>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</si>
  <si>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</si>
  <si>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</si>
  <si>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</si>
  <si>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</si>
  <si>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</si>
  <si>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</si>
  <si>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</si>
  <si>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</si>
  <si>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</si>
  <si>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</si>
  <si>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</si>
  <si>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</si>
  <si>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</si>
  <si>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</si>
  <si>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</si>
  <si>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</si>
  <si>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</si>
  <si>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</si>
  <si>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</si>
  <si>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</si>
  <si>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</si>
  <si>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</si>
  <si>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</si>
  <si>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</si>
  <si>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</si>
  <si>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</si>
  <si>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</si>
  <si>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</si>
  <si>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</si>
  <si>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</si>
  <si>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</si>
  <si>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</si>
  <si>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</si>
  <si>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</si>
  <si>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</si>
  <si>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</si>
  <si>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</si>
  <si>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</si>
  <si>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</si>
  <si>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</si>
  <si>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</si>
  <si>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</si>
  <si>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</si>
  <si>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</si>
  <si>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</si>
  <si>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</si>
  <si>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</si>
  <si>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</si>
  <si>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</si>
  <si>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</si>
  <si>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</si>
  <si>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</si>
  <si>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</si>
  <si>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</si>
  <si>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</si>
  <si>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</si>
  <si>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</si>
  <si>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</si>
  <si>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</si>
  <si>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</si>
  <si>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</si>
  <si>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</si>
  <si>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</si>
  <si>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</si>
  <si>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</si>
  <si>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</si>
  <si>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</si>
  <si>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</si>
  <si>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</si>
  <si>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</si>
  <si>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</si>
  <si>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</si>
  <si>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</si>
  <si>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</si>
  <si>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</si>
  <si>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</si>
  <si>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</si>
  <si>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</si>
  <si>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</si>
  <si>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</si>
  <si>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</si>
  <si>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</si>
  <si>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</si>
  <si>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</si>
  <si>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</si>
  <si>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</si>
  <si>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</si>
  <si>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</si>
  <si>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</si>
  <si>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</si>
  <si>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</si>
  <si>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</si>
  <si>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</si>
  <si>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</si>
  <si>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</si>
  <si>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</si>
  <si>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</si>
  <si>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</si>
  <si>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</si>
  <si>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</si>
  <si>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</si>
  <si>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</si>
  <si>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</si>
  <si>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</si>
  <si>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</si>
  <si>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</si>
  <si>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</si>
  <si>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</si>
  <si>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</si>
  <si>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</si>
  <si>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</si>
  <si>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</si>
  <si>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</si>
  <si>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</si>
  <si>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</si>
  <si>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</si>
  <si>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</si>
  <si>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</si>
  <si>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</si>
  <si>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</si>
  <si>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</si>
  <si>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</si>
  <si>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</si>
  <si>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</si>
  <si>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</si>
  <si>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</si>
  <si>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</si>
  <si>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</si>
  <si>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</si>
  <si>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</si>
  <si>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</si>
  <si>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</si>
  <si>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</si>
  <si>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</si>
  <si>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</si>
  <si>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</si>
  <si>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</si>
  <si>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</si>
  <si>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</si>
  <si>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</si>
  <si>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</si>
  <si>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</si>
  <si>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</si>
  <si>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</si>
  <si>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</si>
  <si>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</si>
  <si>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</si>
  <si>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</si>
  <si>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</si>
  <si>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</si>
  <si>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</si>
  <si>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</si>
  <si>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</si>
  <si>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</si>
  <si>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</si>
  <si>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</si>
  <si>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</si>
  <si>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</si>
  <si>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</si>
  <si>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</si>
  <si>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</si>
  <si>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</si>
  <si>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</si>
  <si>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</si>
  <si>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</si>
  <si>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</si>
  <si>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</si>
  <si>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</si>
  <si>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</si>
  <si>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</si>
  <si>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</si>
  <si>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</si>
  <si>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</si>
  <si>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</si>
  <si>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</si>
  <si>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</si>
  <si>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</si>
  <si>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</si>
  <si>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</si>
  <si>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</si>
  <si>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</si>
  <si>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</si>
  <si>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</si>
  <si>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</si>
  <si>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</si>
  <si>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</si>
  <si>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</si>
  <si>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</si>
  <si>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</si>
  <si>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</si>
  <si>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</si>
  <si>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</si>
  <si>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</si>
  <si>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</si>
  <si>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</si>
  <si>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</si>
  <si>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</si>
  <si>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</si>
  <si>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</si>
  <si>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</si>
  <si>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</si>
  <si>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</si>
  <si>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</si>
  <si>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</si>
  <si>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</si>
  <si>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</si>
  <si>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</si>
  <si>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</si>
  <si>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</si>
  <si>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</si>
  <si>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</si>
  <si>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</si>
  <si>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</si>
  <si>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</si>
  <si>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</si>
  <si>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</si>
  <si>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</si>
  <si>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</si>
  <si>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</si>
  <si>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</si>
  <si>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</si>
  <si>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</si>
  <si>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</si>
  <si>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</si>
  <si>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</si>
  <si>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</si>
  <si>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</si>
  <si>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</si>
  <si>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</si>
  <si>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</si>
  <si>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</si>
  <si>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</si>
  <si>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</si>
  <si>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</si>
  <si>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</si>
  <si>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</si>
  <si>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</si>
  <si>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</si>
  <si>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</si>
  <si>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</si>
  <si>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</si>
  <si>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</si>
  <si>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</si>
  <si>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</si>
  <si>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</si>
  <si>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</si>
  <si>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</si>
  <si>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</si>
  <si>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</si>
  <si>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</si>
  <si>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</si>
  <si>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</si>
  <si>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</si>
  <si>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</si>
  <si>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</si>
  <si>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</si>
  <si>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</si>
  <si>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</si>
  <si>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</si>
  <si>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</si>
  <si>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</si>
  <si>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</si>
  <si>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</si>
  <si>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</si>
  <si>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</si>
  <si>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</si>
  <si>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</si>
  <si>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</si>
  <si>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</si>
  <si>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</si>
  <si>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</si>
  <si>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</si>
  <si>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</si>
  <si>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</si>
  <si>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</si>
  <si>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</si>
  <si>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</si>
  <si>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</si>
  <si>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</si>
  <si>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</si>
  <si>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</si>
  <si>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</si>
  <si>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</si>
  <si>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</si>
  <si>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</si>
  <si>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</si>
  <si>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</si>
  <si>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</si>
  <si>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</si>
  <si>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</si>
  <si>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</si>
  <si>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</si>
  <si>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</si>
  <si>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</si>
  <si>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</si>
  <si>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</si>
  <si>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</si>
  <si>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</si>
  <si>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</si>
  <si>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</si>
  <si>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</si>
  <si>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</si>
  <si>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</si>
  <si>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</si>
  <si>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</si>
  <si>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</si>
  <si>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</si>
  <si>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</si>
  <si>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</si>
  <si>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</si>
  <si>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</si>
  <si>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</si>
  <si>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</si>
  <si>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</si>
  <si>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</si>
  <si>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</si>
  <si>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</si>
  <si>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</si>
  <si>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</si>
  <si>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</si>
  <si>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</si>
  <si>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</si>
  <si>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</si>
  <si>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</si>
  <si>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</si>
  <si>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</si>
  <si>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</si>
  <si>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</si>
  <si>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</si>
  <si>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</si>
  <si>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</si>
  <si>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</si>
  <si>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</si>
  <si>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</si>
  <si>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</si>
  <si>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</si>
  <si>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</si>
  <si>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</si>
  <si>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</si>
  <si>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</si>
  <si>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</si>
  <si>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</si>
  <si>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</si>
  <si>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</si>
  <si>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</si>
  <si>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</si>
  <si>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</si>
  <si>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</si>
  <si>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</si>
  <si>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</si>
  <si>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</si>
  <si>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</si>
  <si>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</si>
  <si>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</si>
  <si>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</si>
  <si>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</si>
  <si>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</si>
  <si>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</si>
  <si>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</si>
  <si>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</si>
  <si>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</si>
  <si>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</si>
  <si>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</si>
  <si>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</si>
  <si>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</si>
  <si>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</si>
  <si>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</si>
  <si>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</si>
  <si>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</si>
  <si>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</si>
  <si>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</si>
  <si>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</si>
  <si>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</si>
  <si>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</si>
  <si>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</si>
  <si>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</si>
  <si>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</si>
  <si>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</si>
  <si>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</si>
  <si>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</si>
  <si>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</si>
  <si>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</si>
  <si>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</si>
  <si>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</si>
  <si>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</si>
  <si>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</si>
  <si>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</si>
  <si>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</si>
  <si>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</si>
  <si>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</si>
  <si>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</si>
  <si>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</si>
  <si>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</si>
  <si>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</si>
  <si>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</si>
  <si>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</si>
  <si>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</si>
  <si>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</si>
  <si>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</si>
  <si>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</si>
  <si>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</si>
  <si>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</si>
  <si>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</si>
  <si>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</si>
  <si>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</si>
  <si>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</si>
  <si>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</si>
  <si>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</si>
  <si>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</si>
  <si>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</si>
  <si>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</si>
  <si>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</si>
  <si>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</si>
  <si>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</si>
  <si>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</si>
  <si>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</si>
  <si>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</si>
  <si>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</si>
  <si>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</si>
  <si>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</si>
  <si>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</si>
  <si>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</si>
  <si>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</si>
  <si>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</si>
  <si>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</si>
  <si>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</si>
  <si>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</si>
  <si>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</si>
  <si>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</si>
  <si>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</si>
  <si>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</si>
  <si>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</si>
  <si>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</si>
  <si>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</si>
  <si>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</si>
  <si>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</si>
  <si>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</si>
  <si>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</si>
  <si>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</si>
  <si>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</si>
  <si>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</si>
  <si>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</si>
  <si>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</si>
  <si>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</si>
  <si>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</si>
  <si>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</si>
  <si>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</si>
  <si>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</si>
  <si>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</si>
  <si>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</si>
  <si>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</si>
  <si>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</si>
  <si>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</si>
  <si>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</si>
  <si>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</si>
  <si>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</si>
  <si>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</si>
  <si>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</si>
  <si>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</si>
  <si>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</si>
  <si>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</si>
  <si>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</si>
  <si>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</si>
  <si>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</si>
  <si>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</si>
  <si>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</si>
  <si>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</si>
  <si>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</si>
  <si>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</si>
  <si>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</si>
  <si>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</si>
  <si>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</si>
  <si>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</si>
  <si>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</si>
  <si>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</si>
  <si>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</si>
  <si>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</si>
  <si>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</si>
  <si>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</si>
  <si>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</si>
  <si>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</si>
  <si>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</si>
  <si>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</si>
  <si>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</si>
  <si>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</si>
  <si>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</si>
  <si>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</si>
  <si>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</si>
  <si>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</si>
  <si>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</si>
  <si>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</si>
  <si>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</si>
  <si>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</si>
  <si>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</si>
  <si>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</si>
  <si>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</si>
  <si>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</si>
  <si>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</si>
  <si>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</si>
  <si>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</si>
  <si>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</si>
  <si>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</si>
  <si>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</si>
  <si>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</si>
  <si>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</si>
  <si>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</si>
  <si>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</si>
  <si>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</si>
  <si>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</si>
  <si>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</si>
  <si>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</si>
  <si>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</si>
  <si>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</si>
  <si>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</si>
  <si>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</si>
  <si>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</si>
  <si>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</si>
  <si>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</si>
  <si>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</si>
  <si>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</si>
  <si>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</si>
  <si>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</si>
  <si>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</si>
  <si>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</si>
  <si>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</si>
  <si>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</si>
  <si>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</si>
  <si>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</si>
  <si>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</si>
  <si>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</si>
  <si>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</si>
  <si>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</si>
  <si>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</si>
  <si>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</si>
  <si>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</si>
  <si>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</si>
  <si>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</si>
  <si>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</si>
  <si>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</si>
  <si>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</si>
  <si>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</si>
  <si>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</si>
  <si>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</si>
  <si>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</si>
  <si>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</si>
  <si>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</si>
  <si>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</si>
  <si>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</si>
  <si>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</si>
  <si>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</si>
  <si>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</si>
  <si>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</si>
  <si>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</si>
  <si>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</si>
  <si>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</si>
  <si>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</si>
  <si>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</si>
  <si>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</si>
  <si>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</si>
  <si>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</si>
  <si>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</si>
  <si>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</si>
  <si>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</si>
  <si>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</si>
  <si>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</si>
  <si>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</si>
  <si>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</si>
  <si>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</si>
  <si>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</si>
  <si>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</si>
  <si>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</si>
  <si>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</si>
  <si>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</si>
  <si>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</si>
  <si>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</si>
  <si>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</si>
  <si>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</si>
  <si>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</si>
  <si>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</si>
  <si>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</si>
  <si>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</si>
  <si>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</si>
  <si>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</si>
  <si>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</si>
  <si>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</si>
  <si>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</si>
  <si>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</si>
  <si>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</si>
  <si>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</si>
  <si>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</si>
  <si>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</si>
  <si>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</si>
  <si>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</si>
  <si>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</si>
  <si>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</si>
  <si>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</si>
  <si>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</si>
  <si>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</si>
  <si>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</si>
  <si>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</si>
  <si>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</si>
  <si>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</si>
  <si>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</si>
  <si>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</si>
  <si>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</si>
  <si>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</si>
  <si>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</si>
  <si>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</si>
  <si>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</si>
  <si>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</si>
  <si>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</si>
  <si>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</si>
  <si>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</si>
  <si>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</si>
  <si>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</si>
  <si>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</si>
  <si>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</si>
  <si>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</si>
  <si>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</si>
  <si>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</si>
  <si>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</si>
  <si>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</si>
  <si>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</si>
  <si>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</si>
  <si>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</si>
  <si>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</si>
  <si>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</si>
  <si>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</si>
  <si>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</si>
  <si>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</si>
  <si>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</si>
  <si>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</si>
  <si>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</si>
  <si>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</si>
  <si>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</si>
  <si>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</si>
  <si>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</si>
  <si>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</si>
  <si>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</si>
  <si>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</si>
  <si>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</si>
  <si>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</si>
  <si>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</si>
  <si>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</si>
  <si>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</si>
  <si>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</si>
  <si>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</si>
  <si>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</si>
  <si>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</si>
  <si>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</si>
  <si>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</si>
  <si>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</si>
  <si>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</si>
  <si>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</si>
  <si>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</si>
  <si>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</si>
  <si>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</si>
  <si>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</si>
  <si>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</si>
  <si>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</si>
  <si>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</si>
  <si>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</si>
  <si>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</si>
  <si>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</si>
  <si>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</si>
  <si>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</si>
  <si>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</si>
  <si>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</si>
  <si>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</si>
  <si>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</si>
  <si>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</si>
  <si>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</si>
  <si>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</si>
  <si>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</si>
  <si>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</si>
  <si>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</si>
  <si>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</si>
  <si>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</si>
  <si>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</si>
  <si>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</si>
  <si>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</si>
  <si>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</si>
  <si>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</si>
  <si>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</si>
  <si>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</si>
  <si>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</si>
  <si>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</si>
  <si>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</si>
  <si>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</si>
  <si>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</si>
  <si>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</si>
  <si>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</si>
  <si>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</si>
  <si>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</si>
  <si>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</si>
  <si>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</si>
  <si>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</si>
  <si>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</si>
  <si>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</si>
  <si>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</si>
  <si>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</si>
  <si>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</si>
  <si>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</si>
  <si>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</si>
  <si>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</si>
  <si>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</si>
  <si>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</si>
  <si>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</si>
  <si>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</si>
  <si>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</si>
  <si>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</si>
  <si>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</si>
  <si>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</si>
  <si>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</si>
  <si>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</si>
  <si>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</si>
  <si>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</si>
  <si>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</si>
  <si>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</si>
  <si>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</si>
  <si>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</si>
  <si>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</si>
  <si>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</si>
  <si>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</si>
  <si>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</si>
  <si>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</si>
  <si>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</si>
  <si>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</si>
  <si>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</si>
  <si>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</si>
  <si>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</si>
  <si>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</si>
  <si>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</si>
  <si>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</si>
  <si>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</si>
  <si>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</si>
  <si>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</si>
  <si>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</si>
  <si>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</si>
  <si>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</si>
  <si>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</si>
  <si>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</si>
  <si>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</si>
  <si>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</si>
  <si>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</si>
  <si>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</si>
  <si>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</si>
  <si>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</si>
  <si>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</si>
  <si>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</si>
  <si>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</si>
  <si>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</si>
  <si>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</si>
  <si>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</si>
  <si>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</si>
  <si>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</si>
  <si>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</si>
  <si>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</si>
  <si>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</si>
  <si>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</si>
  <si>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</si>
  <si>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</si>
  <si>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</si>
  <si>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</si>
  <si>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</si>
  <si>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</si>
  <si>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</si>
  <si>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</si>
  <si>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</si>
  <si>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</si>
  <si>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</si>
  <si>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</si>
  <si>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</si>
  <si>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</si>
  <si>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</si>
  <si>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</si>
  <si>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</si>
  <si>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</si>
  <si>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</si>
  <si>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</si>
  <si>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</si>
  <si>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</si>
  <si>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</si>
  <si>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</si>
  <si>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</si>
  <si>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</si>
  <si>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</si>
  <si>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</si>
  <si>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</si>
  <si>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</si>
  <si>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</si>
  <si>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</si>
  <si>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</si>
  <si>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</si>
  <si>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</si>
  <si>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</si>
  <si>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</si>
  <si>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</si>
  <si>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</si>
  <si>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</si>
  <si>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</si>
  <si>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</si>
  <si>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</si>
  <si>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</si>
  <si>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</si>
  <si>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</si>
  <si>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</si>
  <si>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</si>
  <si>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</si>
  <si>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</si>
  <si>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</si>
  <si>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</si>
  <si>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</si>
  <si>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</si>
  <si>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</si>
  <si>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</si>
  <si>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</si>
  <si>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</si>
  <si>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</si>
  <si>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</si>
  <si>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</si>
  <si>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</si>
  <si>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</si>
  <si>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</si>
  <si>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</si>
  <si>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</si>
  <si>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</si>
  <si>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</si>
  <si>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</si>
  <si>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</si>
  <si>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</si>
  <si>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</si>
  <si>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</si>
  <si>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</si>
  <si>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</si>
  <si>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</si>
  <si>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</si>
  <si>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</si>
  <si>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</si>
  <si>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</si>
  <si>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</si>
  <si>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</si>
  <si>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</si>
  <si>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</si>
  <si>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</si>
  <si>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</si>
  <si>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</si>
  <si>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</si>
  <si>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</si>
  <si>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</si>
  <si>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</si>
  <si>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</si>
  <si>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</si>
  <si>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</si>
  <si>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</si>
  <si>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</si>
  <si>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</si>
  <si>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</si>
  <si>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</si>
  <si>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</si>
  <si>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</si>
  <si>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</si>
  <si>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</si>
  <si>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</si>
  <si>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</si>
  <si>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</si>
  <si>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</si>
  <si>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</si>
  <si>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</si>
  <si>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</si>
  <si>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</si>
  <si>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</si>
  <si>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</si>
  <si>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</si>
  <si>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</si>
  <si>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</si>
  <si>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</si>
  <si>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</si>
  <si>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</si>
  <si>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</si>
  <si>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</si>
  <si>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</si>
  <si>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</si>
  <si>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</si>
  <si>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</si>
  <si>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</si>
  <si>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</si>
  <si>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</si>
  <si>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</si>
  <si>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</si>
  <si>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</si>
  <si>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</si>
  <si>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</si>
  <si>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</si>
  <si>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</si>
  <si>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</si>
  <si>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</si>
  <si>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</si>
  <si>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</si>
  <si>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</si>
  <si>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</si>
  <si>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</si>
  <si>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</si>
  <si>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</si>
  <si>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</si>
  <si>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</si>
  <si>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</si>
  <si>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</si>
  <si>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</si>
  <si>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</si>
  <si>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</si>
  <si>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</si>
  <si>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</si>
  <si>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</si>
  <si>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</si>
  <si>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</si>
  <si>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</si>
  <si>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</si>
  <si>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</si>
  <si>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</si>
  <si>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</si>
  <si>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</si>
  <si>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</si>
  <si>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</si>
  <si>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</si>
  <si>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</si>
  <si>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</si>
  <si>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</si>
  <si>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</si>
  <si>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</si>
  <si>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</si>
  <si>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</si>
  <si>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</si>
  <si>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</si>
  <si>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</si>
  <si>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</si>
  <si>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</si>
  <si>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</si>
  <si>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</si>
  <si>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</si>
  <si>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</si>
  <si>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</si>
  <si>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</si>
  <si>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</si>
  <si>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</si>
  <si>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</si>
  <si>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</si>
  <si>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</si>
  <si>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</si>
  <si>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</si>
  <si>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</si>
  <si>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</si>
  <si>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</si>
  <si>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</si>
  <si>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</si>
  <si>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</si>
  <si>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</si>
  <si>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</si>
  <si>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</si>
  <si>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</si>
  <si>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</si>
  <si>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</si>
  <si>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</si>
  <si>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</si>
  <si>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</si>
  <si>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</si>
  <si>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</si>
  <si>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</si>
  <si>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</si>
  <si>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</si>
  <si>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</si>
  <si>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</si>
  <si>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</si>
  <si>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</si>
  <si>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</si>
  <si>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</si>
  <si>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</si>
  <si>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</si>
  <si>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</si>
  <si>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</si>
  <si>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</si>
  <si>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</si>
  <si>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</si>
  <si>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</si>
  <si>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</si>
  <si>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</si>
  <si>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</si>
  <si>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</si>
  <si>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</si>
  <si>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</si>
  <si>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</si>
  <si>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</si>
  <si>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</si>
  <si>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</si>
  <si>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</si>
  <si>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</si>
  <si>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</si>
  <si>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</si>
  <si>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</si>
  <si>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</si>
  <si>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</si>
  <si>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</si>
  <si>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</si>
  <si>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</si>
  <si>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</si>
  <si>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</si>
  <si>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</si>
  <si>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</si>
  <si>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</si>
  <si>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</si>
  <si>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</si>
  <si>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</si>
  <si>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</si>
  <si>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</si>
  <si>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</si>
  <si>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</si>
  <si>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</si>
  <si>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</si>
  <si>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</si>
  <si>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</si>
  <si>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</si>
  <si>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</si>
  <si>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</si>
  <si>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</si>
  <si>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</si>
  <si>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</si>
  <si>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</si>
  <si>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</si>
  <si>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</si>
  <si>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</si>
  <si>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</si>
  <si>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</si>
  <si>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</si>
  <si>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</si>
  <si>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</si>
  <si>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</si>
  <si>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</si>
  <si>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</si>
  <si>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</si>
  <si>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</si>
  <si>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</si>
  <si>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</si>
  <si>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</si>
  <si>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</si>
  <si>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</si>
  <si>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</si>
  <si>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</si>
  <si>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</si>
  <si>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</si>
  <si>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</si>
  <si>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</si>
  <si>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</si>
  <si>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</si>
  <si>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</si>
  <si>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</si>
  <si>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</si>
  <si>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</si>
  <si>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</si>
  <si>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</si>
  <si>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</si>
  <si>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</si>
  <si>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</si>
  <si>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</si>
  <si>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</si>
  <si>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</si>
  <si>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</si>
  <si>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</si>
  <si>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</si>
  <si>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</si>
  <si>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</si>
  <si>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</si>
  <si>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</si>
  <si>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</si>
  <si>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</si>
  <si>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</si>
  <si>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</si>
  <si>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</si>
  <si>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</si>
  <si>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</si>
  <si>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</si>
  <si>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</si>
  <si>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</si>
  <si>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</si>
  <si>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</si>
  <si>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</si>
  <si>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</si>
  <si>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</si>
  <si>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</si>
  <si>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</si>
  <si>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</si>
  <si>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</si>
  <si>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</si>
  <si>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</si>
  <si>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</si>
  <si>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</si>
  <si>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</si>
  <si>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</si>
  <si>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</si>
  <si>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</si>
  <si>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</si>
  <si>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</si>
  <si>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</si>
  <si>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</si>
  <si>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</si>
  <si>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</si>
  <si>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</si>
  <si>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</si>
  <si>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</si>
  <si>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</si>
  <si>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</si>
  <si>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</si>
  <si>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</si>
  <si>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</si>
  <si>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</si>
  <si>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</si>
  <si>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</si>
  <si>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</si>
  <si>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</si>
  <si>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</si>
  <si>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</si>
  <si>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</si>
  <si>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</si>
  <si>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</si>
  <si>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</si>
  <si>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</si>
  <si>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</si>
  <si>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</si>
  <si>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</si>
  <si>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</si>
  <si>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</si>
  <si>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</si>
  <si>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</si>
  <si>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</si>
  <si>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</si>
  <si>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</si>
  <si>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</si>
  <si>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</si>
  <si>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</si>
  <si>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</si>
  <si>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</si>
  <si>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</si>
  <si>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</si>
  <si>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</si>
  <si>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</si>
  <si>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</si>
  <si>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</si>
  <si>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</si>
  <si>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</si>
  <si>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</si>
  <si>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</si>
  <si>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</si>
  <si>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</si>
  <si>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</si>
  <si>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</si>
  <si>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</si>
  <si>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</si>
  <si>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</si>
  <si>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</si>
  <si>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</si>
  <si>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</si>
  <si>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</si>
  <si>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</si>
  <si>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</si>
  <si>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</si>
  <si>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</si>
  <si>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</si>
  <si>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</si>
  <si>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</si>
  <si>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</si>
  <si>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</si>
  <si>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</si>
  <si>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</si>
  <si>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</si>
  <si>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</si>
  <si>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</si>
  <si>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</si>
  <si>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</si>
  <si>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</si>
  <si>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</si>
  <si>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</si>
  <si>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</si>
  <si>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</si>
  <si>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</si>
  <si>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</si>
  <si>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</si>
  <si>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</si>
  <si>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</si>
  <si>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</si>
  <si>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</si>
  <si>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</si>
  <si>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</si>
  <si>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</si>
  <si>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</si>
  <si>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</si>
  <si>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</si>
  <si>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</si>
  <si>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</si>
  <si>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</si>
  <si>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</si>
  <si>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</si>
  <si>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</si>
  <si>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</si>
  <si>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</si>
  <si>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</si>
  <si>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</si>
  <si>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</si>
  <si>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</si>
  <si>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</si>
  <si>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</si>
  <si>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</si>
  <si>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</si>
  <si>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</si>
  <si>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</si>
  <si>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</si>
  <si>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</si>
  <si>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</si>
  <si>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</si>
  <si>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</si>
  <si>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</si>
  <si>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</si>
  <si>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</si>
  <si>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</si>
  <si>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</si>
  <si>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</si>
  <si>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</si>
  <si>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</si>
  <si>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</si>
  <si>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</si>
  <si>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</si>
  <si>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</si>
  <si>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</si>
  <si>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</si>
  <si>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</si>
  <si>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</si>
  <si>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</si>
  <si>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</si>
  <si>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</si>
  <si>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</si>
  <si>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</si>
  <si>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</si>
  <si>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</si>
  <si>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</si>
  <si>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</si>
  <si>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</si>
  <si>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</si>
  <si>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</si>
  <si>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</si>
  <si>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</si>
  <si>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</si>
  <si>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</si>
  <si>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</si>
  <si>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</si>
  <si>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</si>
  <si>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</si>
  <si>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</si>
  <si>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</si>
  <si>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</si>
  <si>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</si>
  <si>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</si>
  <si>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</si>
  <si>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</si>
  <si>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</si>
  <si>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</si>
  <si>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</si>
  <si>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</si>
  <si>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</si>
  <si>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</si>
  <si>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</si>
  <si>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</si>
  <si>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</si>
  <si>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</si>
  <si>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</si>
  <si>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</si>
  <si>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</si>
  <si>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</si>
  <si>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</si>
  <si>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</si>
  <si>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</si>
  <si>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</si>
  <si>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</si>
  <si>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</si>
  <si>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</si>
  <si>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</si>
  <si>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</si>
  <si>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</si>
  <si>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</si>
  <si>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</si>
  <si>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</si>
  <si>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</si>
  <si>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</si>
  <si>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</si>
  <si>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</si>
  <si>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</si>
  <si>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</si>
  <si>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</si>
  <si>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</si>
  <si>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</si>
  <si>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</si>
  <si>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</si>
  <si>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</si>
  <si>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</si>
  <si>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</si>
  <si>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</si>
  <si>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</si>
  <si>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</si>
  <si>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</si>
  <si>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</si>
  <si>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</si>
  <si>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</si>
  <si>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</si>
  <si>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</si>
  <si>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</si>
  <si>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</si>
  <si>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</si>
  <si>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</si>
  <si>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</si>
  <si>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</si>
  <si>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</si>
  <si>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</si>
  <si>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</si>
  <si>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</si>
  <si>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</si>
  <si>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</si>
  <si>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</si>
  <si>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</si>
  <si>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</si>
  <si>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</si>
  <si>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</si>
  <si>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</si>
  <si>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</si>
  <si>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</si>
  <si>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</si>
  <si>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</si>
  <si>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</si>
  <si>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</si>
  <si>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</si>
  <si>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</si>
  <si>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</si>
  <si>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</si>
  <si>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</si>
  <si>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</si>
  <si>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</si>
  <si>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</si>
  <si>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</si>
  <si>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</si>
  <si>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</si>
  <si>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</si>
  <si>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</si>
  <si>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</si>
  <si>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</si>
  <si>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</si>
  <si>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</si>
  <si>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</si>
  <si>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</si>
  <si>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</si>
  <si>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</si>
  <si>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</si>
  <si>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</si>
  <si>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</si>
  <si>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</si>
  <si>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</si>
  <si>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</si>
  <si>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</si>
  <si>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</si>
  <si>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</si>
  <si>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</si>
  <si>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</si>
  <si>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</si>
  <si>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</si>
  <si>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</si>
  <si>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</si>
  <si>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</si>
  <si>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</si>
  <si>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</si>
  <si>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</si>
  <si>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</si>
  <si>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</si>
  <si>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</si>
  <si>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</si>
  <si>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</si>
  <si>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</si>
  <si>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</si>
  <si>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</si>
  <si>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</si>
  <si>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</si>
  <si>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</si>
  <si>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</si>
  <si>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</si>
  <si>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</si>
  <si>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</si>
  <si>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</si>
  <si>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</si>
  <si>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</si>
  <si>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</si>
  <si>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</si>
  <si>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</si>
  <si>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</si>
  <si>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</si>
  <si>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</si>
  <si>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</si>
  <si>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</si>
  <si>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</si>
  <si>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</si>
  <si>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</si>
  <si>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</si>
  <si>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</si>
  <si>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</si>
  <si>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</si>
  <si>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</si>
  <si>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</si>
  <si>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</si>
  <si>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</si>
  <si>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</si>
  <si>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</si>
  <si>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</si>
  <si>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</si>
  <si>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</si>
  <si>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</si>
  <si>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</si>
  <si>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</si>
  <si>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</si>
  <si>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</si>
  <si>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</si>
  <si>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</si>
  <si>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</si>
  <si>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</si>
  <si>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</si>
  <si>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</si>
  <si>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</si>
  <si>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</si>
  <si>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</si>
  <si>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</si>
  <si>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</si>
  <si>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</si>
  <si>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</si>
  <si>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</si>
  <si>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</si>
  <si>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</si>
  <si>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</si>
  <si>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</si>
  <si>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</si>
  <si>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</si>
  <si>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</si>
  <si>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</si>
  <si>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</si>
  <si>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</si>
  <si>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</si>
  <si>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</si>
  <si>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</si>
  <si>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</si>
  <si>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</si>
  <si>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</si>
  <si>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</si>
  <si>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</si>
  <si>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</si>
  <si>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</si>
  <si>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</si>
  <si>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</si>
  <si>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</si>
  <si>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</si>
  <si>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</si>
  <si>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</si>
  <si>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</si>
  <si>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</si>
  <si>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</si>
  <si>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</si>
  <si>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</si>
  <si>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</si>
  <si>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</si>
  <si>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</si>
  <si>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</si>
  <si>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</si>
  <si>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</si>
  <si>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</si>
  <si>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</si>
  <si>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</si>
  <si>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</si>
  <si>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</si>
  <si>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</si>
  <si>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</si>
  <si>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</si>
  <si>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</si>
  <si>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</si>
  <si>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</si>
  <si>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</si>
  <si>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</si>
  <si>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</si>
  <si>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</si>
  <si>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</si>
  <si>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</si>
  <si>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</si>
  <si>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</si>
  <si>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</si>
  <si>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</si>
  <si>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</si>
  <si>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</si>
  <si>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</si>
  <si>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</si>
  <si>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</si>
  <si>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</si>
  <si>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</si>
  <si>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</si>
  <si>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</si>
  <si>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</si>
  <si>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</si>
  <si>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</si>
  <si>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</si>
  <si>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</si>
  <si>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</si>
  <si>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</si>
  <si>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</si>
  <si>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</si>
  <si>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</si>
  <si>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</si>
  <si>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</si>
  <si>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</si>
  <si>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</si>
  <si>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</si>
  <si>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</si>
  <si>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</si>
  <si>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</si>
  <si>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</si>
  <si>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</si>
  <si>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</si>
  <si>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</si>
  <si>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</si>
  <si>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</si>
  <si>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</si>
  <si>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</si>
  <si>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</si>
  <si>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</si>
  <si>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</si>
  <si>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</si>
  <si>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</si>
  <si>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</si>
  <si>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</si>
  <si>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</si>
  <si>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</si>
  <si>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</si>
  <si>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</si>
  <si>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</si>
  <si>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</si>
  <si>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</si>
  <si>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</si>
  <si>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</si>
  <si>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</si>
  <si>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</si>
  <si>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</si>
  <si>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</si>
  <si>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</si>
  <si>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</si>
  <si>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</si>
  <si>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</si>
  <si>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</si>
  <si>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</si>
  <si>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</si>
  <si>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</si>
  <si>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</si>
  <si>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</si>
  <si>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</si>
  <si>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</si>
  <si>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</si>
  <si>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</si>
  <si>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</si>
  <si>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</si>
  <si>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</si>
  <si>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</si>
  <si>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</si>
  <si>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</si>
  <si>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</si>
  <si>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</si>
  <si>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</si>
  <si>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</si>
  <si>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</si>
  <si>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</si>
  <si>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</si>
  <si>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</si>
  <si>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</si>
  <si>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</si>
  <si>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</si>
  <si>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</si>
  <si>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</si>
  <si>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</si>
  <si>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</si>
  <si>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</si>
  <si>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</si>
  <si>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</si>
  <si>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</si>
  <si>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</si>
  <si>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</si>
  <si>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</si>
  <si>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</si>
  <si>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</si>
  <si>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</si>
  <si>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</si>
  <si>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</si>
  <si>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</si>
  <si>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</si>
  <si>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</si>
  <si>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</si>
  <si>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</si>
  <si>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</si>
  <si>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</si>
  <si>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</si>
  <si>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</si>
  <si>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</si>
  <si>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</si>
  <si>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</si>
  <si>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</si>
  <si>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</si>
  <si>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</si>
  <si>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</si>
  <si>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</si>
  <si>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</si>
  <si>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</si>
  <si>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</si>
  <si>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</si>
  <si>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</si>
  <si>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</si>
  <si>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</si>
  <si>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</si>
  <si>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</si>
  <si>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</si>
  <si>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</si>
  <si>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</si>
  <si>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</si>
  <si>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</si>
  <si>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</si>
  <si>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</si>
  <si>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</si>
  <si>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</si>
  <si>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</si>
  <si>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</si>
  <si>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</si>
  <si>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</si>
  <si>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</si>
  <si>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</si>
  <si>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</si>
  <si>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</si>
  <si>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</si>
  <si>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</si>
  <si>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</si>
  <si>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</si>
  <si>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</si>
  <si>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</si>
  <si>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</si>
  <si>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</si>
  <si>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</si>
  <si>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</si>
  <si>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</si>
  <si>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</si>
  <si>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</si>
  <si>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</si>
  <si>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</si>
  <si>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</si>
  <si>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</si>
  <si>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</si>
  <si>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</si>
  <si>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</si>
  <si>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</si>
  <si>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</si>
  <si>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</si>
  <si>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</si>
  <si>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</si>
  <si>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</si>
  <si>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</si>
  <si>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</si>
  <si>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</si>
  <si>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</si>
  <si>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</si>
  <si>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</si>
  <si>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</si>
  <si>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</si>
  <si>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</si>
  <si>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</si>
  <si>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</si>
  <si>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</si>
  <si>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</si>
  <si>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</si>
  <si>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</si>
  <si>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</si>
  <si>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</si>
  <si>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</si>
  <si>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</si>
  <si>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</si>
  <si>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</si>
  <si>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</si>
  <si>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</si>
  <si>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</si>
  <si>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</si>
  <si>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</si>
  <si>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</si>
  <si>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</si>
  <si>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</si>
  <si>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</si>
  <si>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</si>
  <si>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</si>
  <si>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</si>
  <si>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</si>
  <si>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</si>
  <si>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</si>
  <si>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</si>
  <si>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</si>
  <si>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</si>
  <si>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</si>
  <si>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</si>
  <si>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</si>
  <si>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</si>
  <si>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</si>
  <si>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</si>
  <si>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</si>
  <si>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</si>
  <si>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</si>
  <si>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</si>
  <si>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</si>
  <si>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</si>
  <si>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</si>
  <si>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</si>
  <si>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</si>
  <si>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</si>
  <si>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</si>
  <si>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</si>
  <si>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</si>
  <si>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</si>
  <si>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</si>
  <si>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</si>
  <si>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</si>
  <si>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</si>
  <si>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</si>
  <si>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</si>
  <si>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</si>
  <si>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</si>
  <si>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</si>
  <si>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</si>
  <si>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</si>
  <si>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</si>
  <si>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</si>
  <si>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</si>
  <si>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</si>
  <si>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</si>
  <si>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</si>
  <si>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</si>
  <si>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</si>
  <si>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</si>
  <si>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</si>
  <si>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</si>
  <si>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</si>
  <si>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</si>
  <si>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</si>
  <si>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</si>
  <si>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</si>
  <si>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</si>
  <si>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</si>
  <si>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</si>
  <si>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</si>
  <si>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</si>
  <si>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</si>
  <si>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</si>
  <si>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</si>
  <si>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</si>
  <si>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</si>
  <si>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</si>
  <si>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</si>
  <si>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</si>
  <si>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</si>
  <si>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</si>
  <si>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</si>
  <si>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</si>
  <si>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</si>
  <si>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</si>
  <si>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</si>
  <si>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</si>
  <si>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</si>
  <si>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</si>
  <si>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</si>
  <si>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</si>
  <si>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</si>
  <si>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</si>
  <si>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</si>
  <si>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</si>
  <si>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</si>
  <si>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</si>
  <si>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</si>
  <si>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</si>
  <si>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</si>
  <si>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</si>
  <si>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</si>
  <si>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</si>
  <si>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</si>
  <si>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</si>
  <si>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</si>
  <si>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</si>
  <si>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</si>
  <si>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</si>
  <si>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</si>
  <si>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</si>
  <si>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</si>
  <si>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</si>
  <si>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</si>
  <si>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</si>
  <si>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</si>
  <si>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</si>
  <si>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</si>
  <si>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</si>
  <si>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</si>
  <si>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</si>
  <si>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</si>
  <si>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</si>
  <si>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</si>
  <si>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</si>
  <si>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</si>
  <si>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</si>
  <si>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</si>
  <si>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</si>
  <si>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</si>
  <si>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</si>
  <si>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</si>
  <si>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</si>
  <si>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</si>
  <si>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</si>
  <si>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</si>
  <si>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</si>
  <si>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</si>
  <si>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</si>
  <si>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</si>
  <si>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</si>
  <si>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</si>
  <si>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</si>
  <si>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</si>
  <si>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</si>
  <si>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</si>
  <si>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</si>
  <si>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</si>
  <si>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</si>
  <si>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</si>
  <si>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</si>
  <si>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</si>
  <si>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</si>
  <si>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</si>
  <si>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</si>
  <si>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</si>
  <si>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</si>
  <si>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</si>
  <si>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</si>
  <si>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</si>
  <si>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</si>
  <si>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</si>
  <si>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</si>
  <si>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</si>
  <si>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</si>
  <si>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</si>
  <si>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</si>
  <si>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</si>
  <si>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</si>
  <si>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</si>
  <si>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</si>
  <si>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</si>
  <si>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</si>
  <si>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</si>
  <si>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</si>
  <si>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</si>
  <si>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</si>
  <si>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</si>
  <si>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</si>
  <si>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</si>
  <si>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</si>
  <si>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</si>
  <si>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</si>
  <si>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</si>
  <si>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</si>
  <si>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</si>
  <si>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</si>
  <si>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</si>
  <si>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</si>
  <si>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</si>
  <si>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</si>
  <si>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</si>
  <si>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</si>
  <si>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</si>
  <si>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</si>
  <si>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</si>
  <si>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</si>
  <si>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</si>
  <si>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</si>
  <si>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</si>
  <si>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</si>
  <si>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</si>
  <si>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</si>
  <si>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</si>
  <si>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</si>
  <si>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</si>
  <si>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</si>
  <si>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</si>
  <si>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</si>
  <si>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</si>
  <si>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</si>
  <si>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</si>
  <si>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</si>
  <si>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</si>
  <si>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</si>
  <si>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</si>
  <si>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</si>
  <si>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</si>
  <si>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</si>
  <si>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</si>
  <si>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</si>
  <si>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</si>
  <si>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</si>
  <si>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</si>
  <si>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</si>
  <si>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</si>
  <si>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</si>
  <si>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</si>
  <si>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</si>
  <si>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</si>
  <si>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</si>
  <si>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</si>
  <si>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</si>
  <si>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</si>
  <si>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</si>
  <si>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</si>
  <si>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</si>
  <si>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</si>
  <si>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</si>
  <si>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</si>
  <si>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</si>
  <si>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</si>
  <si>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</si>
  <si>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</si>
  <si>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</si>
  <si>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</si>
  <si>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</si>
  <si>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</si>
  <si>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</si>
  <si>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</si>
  <si>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</si>
  <si>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</si>
  <si>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</si>
  <si>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</si>
  <si>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</si>
  <si>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</si>
  <si>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</si>
  <si>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</si>
  <si>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</si>
  <si>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</si>
  <si>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</si>
  <si>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</si>
  <si>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</si>
  <si>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</si>
  <si>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</si>
  <si>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</si>
  <si>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</si>
  <si>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</si>
  <si>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</si>
  <si>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</si>
  <si>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</si>
  <si>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</si>
  <si>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</si>
  <si>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</si>
  <si>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</si>
  <si>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</si>
  <si>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</si>
  <si>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</si>
  <si>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</si>
  <si>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</si>
  <si>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</si>
  <si>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</si>
  <si>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</si>
  <si>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</si>
  <si>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</si>
  <si>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</si>
  <si>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</si>
  <si>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</si>
  <si>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</si>
  <si>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</si>
  <si>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</si>
  <si>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</si>
  <si>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</si>
  <si>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</si>
  <si>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</si>
  <si>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</si>
  <si>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</si>
  <si>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</si>
  <si>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</si>
  <si>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</si>
  <si>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</si>
  <si>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</si>
  <si>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</si>
  <si>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</si>
  <si>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</si>
  <si>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</si>
  <si>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</si>
  <si>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</si>
  <si>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</si>
  <si>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</si>
  <si>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</si>
  <si>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</si>
  <si>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</si>
  <si>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</si>
  <si>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</si>
  <si>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</si>
  <si>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</si>
  <si>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</si>
  <si>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</si>
  <si>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</si>
  <si>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</si>
  <si>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</si>
  <si>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</si>
  <si>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</si>
  <si>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</si>
  <si>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</si>
  <si>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</si>
  <si>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</si>
  <si>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</si>
  <si>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</si>
  <si>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</si>
  <si>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</si>
  <si>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</si>
  <si>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</si>
  <si>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</si>
  <si>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</si>
  <si>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</si>
  <si>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</si>
  <si>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</si>
  <si>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</si>
  <si>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</si>
  <si>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</si>
  <si>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</si>
  <si>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</si>
  <si>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</si>
  <si>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</si>
  <si>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</si>
  <si>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</si>
  <si>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</si>
  <si>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</si>
  <si>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</si>
  <si>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</si>
  <si>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</si>
  <si>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</si>
  <si>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</si>
  <si>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</si>
  <si>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</si>
  <si>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</si>
  <si>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</si>
  <si>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</si>
  <si>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</si>
  <si>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</si>
  <si>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</si>
  <si>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</si>
  <si>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</si>
  <si>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</si>
  <si>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</si>
  <si>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</si>
  <si>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</si>
  <si>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</si>
  <si>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</si>
  <si>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</si>
  <si>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</si>
  <si>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</si>
  <si>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</si>
  <si>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</si>
  <si>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</si>
  <si>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</si>
  <si>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</si>
  <si>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</si>
  <si>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</si>
  <si>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</si>
  <si>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</si>
  <si>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</si>
  <si>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</si>
  <si>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</si>
  <si>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</si>
  <si>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</si>
  <si>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</si>
  <si>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</si>
  <si>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</si>
  <si>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</si>
  <si>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</si>
  <si>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</si>
  <si>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</si>
  <si>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</si>
  <si>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</si>
  <si>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</si>
  <si>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</si>
  <si>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</si>
  <si>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</si>
  <si>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</si>
  <si>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</si>
  <si>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</si>
  <si>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</si>
  <si>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</si>
  <si>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</si>
  <si>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</si>
  <si>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</si>
  <si>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</si>
  <si>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</si>
  <si>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</si>
  <si>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</si>
  <si>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</si>
  <si>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</si>
  <si>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</si>
  <si>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</si>
  <si>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</si>
  <si>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</si>
  <si>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</si>
  <si>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</si>
  <si>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</si>
  <si>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</si>
  <si>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</si>
  <si>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</si>
  <si>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</si>
  <si>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</si>
  <si>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</si>
  <si>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</si>
  <si>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</si>
  <si>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</si>
  <si>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</si>
  <si>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</si>
  <si>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</si>
  <si>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</si>
  <si>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</si>
  <si>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</si>
  <si>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</si>
  <si>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</si>
  <si>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</si>
  <si>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</si>
  <si>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</si>
  <si>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</si>
  <si>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</si>
  <si>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</si>
  <si>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</si>
  <si>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</si>
  <si>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</si>
  <si>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</si>
  <si>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</si>
  <si>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</si>
  <si>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</si>
  <si>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</si>
  <si>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</si>
  <si>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</si>
  <si>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</si>
  <si>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</si>
  <si>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</si>
  <si>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</si>
  <si>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</si>
  <si>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</si>
  <si>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</si>
  <si>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</si>
  <si>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</si>
  <si>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</si>
  <si>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</si>
  <si>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</si>
  <si>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</si>
  <si>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</si>
  <si>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</si>
  <si>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</si>
  <si>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</si>
  <si>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</si>
  <si>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</si>
  <si>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</si>
  <si>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</si>
  <si>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</si>
  <si>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</si>
  <si>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</si>
  <si>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</si>
  <si>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</si>
  <si>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</si>
  <si>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</si>
  <si>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</si>
  <si>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</si>
  <si>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</si>
  <si>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</si>
  <si>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</si>
  <si>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</si>
  <si>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</si>
  <si>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</si>
  <si>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</si>
  <si>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</si>
  <si>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</si>
  <si>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</si>
  <si>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</si>
  <si>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</si>
  <si>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</si>
  <si>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</si>
  <si>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</si>
  <si>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</si>
  <si>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</si>
  <si>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</si>
  <si>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</si>
  <si>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</si>
  <si>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</si>
  <si>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</si>
  <si>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</si>
  <si>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</si>
  <si>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</si>
  <si>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</si>
  <si>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</si>
  <si>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</si>
  <si>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</si>
  <si>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</si>
  <si>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</si>
  <si>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</si>
  <si>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</si>
  <si>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</si>
  <si>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</si>
  <si>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</si>
  <si>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</si>
  <si>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</si>
  <si>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</si>
  <si>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</si>
  <si>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</si>
  <si>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</si>
  <si>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</si>
  <si>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</si>
  <si>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</si>
  <si>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</si>
  <si>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</si>
  <si>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</si>
  <si>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</si>
  <si>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</si>
  <si>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</si>
  <si>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</si>
  <si>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</si>
  <si>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</si>
  <si>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</si>
  <si>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</si>
  <si>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</si>
  <si>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</si>
  <si>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</si>
  <si>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</si>
  <si>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</si>
  <si>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</si>
  <si>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</si>
  <si>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</si>
  <si>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</si>
  <si>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</si>
  <si>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</si>
  <si>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</si>
  <si>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</si>
  <si>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</si>
  <si>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</si>
  <si>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</si>
  <si>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</si>
  <si>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</si>
  <si>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</si>
  <si>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</si>
  <si>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</si>
  <si>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</si>
  <si>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</si>
  <si>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</si>
  <si>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</si>
  <si>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</si>
  <si>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</si>
  <si>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</si>
  <si>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</si>
  <si>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</si>
  <si>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</si>
  <si>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</si>
  <si>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</si>
  <si>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</si>
  <si>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</si>
  <si>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</si>
  <si>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</si>
  <si>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</si>
  <si>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</si>
  <si>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</si>
  <si>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</si>
  <si>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</si>
  <si>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</si>
  <si>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</si>
  <si>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</si>
  <si>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</si>
  <si>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</si>
  <si>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</si>
  <si>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</si>
  <si>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</si>
  <si>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</si>
  <si>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</si>
  <si>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</si>
  <si>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</si>
  <si>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</si>
  <si>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</si>
  <si>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</si>
  <si>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</si>
  <si>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</si>
  <si>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</si>
  <si>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</si>
  <si>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</si>
  <si>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</si>
  <si>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</si>
  <si>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</si>
  <si>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</si>
  <si>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</si>
  <si>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</si>
  <si>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</si>
  <si>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</si>
  <si>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</si>
  <si>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</si>
  <si>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</si>
  <si>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</si>
  <si>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</si>
  <si>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</si>
  <si>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</si>
  <si>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</si>
  <si>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</si>
  <si>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</si>
  <si>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</si>
  <si>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</si>
  <si>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</si>
  <si>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</si>
  <si>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</si>
  <si>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</si>
  <si>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</si>
  <si>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</si>
  <si>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</si>
  <si>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</si>
  <si>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</si>
  <si>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</si>
  <si>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</si>
  <si>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</si>
  <si>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</si>
  <si>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</si>
  <si>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</si>
  <si>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</si>
  <si>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</si>
  <si>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</si>
  <si>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</si>
  <si>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</si>
  <si>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</si>
  <si>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</si>
  <si>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</si>
  <si>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</si>
  <si>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</si>
  <si>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</si>
  <si>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</si>
  <si>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</si>
  <si>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</si>
  <si>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</si>
  <si>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</si>
  <si>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</si>
  <si>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</si>
  <si>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</si>
  <si>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</si>
  <si>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</si>
  <si>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</si>
  <si>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</si>
  <si>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</si>
  <si>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</si>
  <si>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</si>
  <si>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</si>
  <si>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</si>
  <si>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</si>
  <si>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</si>
  <si>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</si>
  <si>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</si>
  <si>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</si>
  <si>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</si>
  <si>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</si>
  <si>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</si>
  <si>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</si>
  <si>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</si>
  <si>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</si>
  <si>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</si>
  <si>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</si>
  <si>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</si>
  <si>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</si>
  <si>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</si>
  <si>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</si>
  <si>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</si>
  <si>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</si>
  <si>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</si>
  <si>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</si>
  <si>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</si>
  <si>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</si>
  <si>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</si>
  <si>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</si>
  <si>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</si>
  <si>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</si>
  <si>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</si>
  <si>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</si>
  <si>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</si>
  <si>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</si>
  <si>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</si>
  <si>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</si>
  <si>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</si>
  <si>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</si>
  <si>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</si>
  <si>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</si>
  <si>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</si>
  <si>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</si>
  <si>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</si>
  <si>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</si>
  <si>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</si>
  <si>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</si>
  <si>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</si>
  <si>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</si>
  <si>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</si>
  <si>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</si>
  <si>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</si>
  <si>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</si>
  <si>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</si>
  <si>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</si>
  <si>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</si>
  <si>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</si>
  <si>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</si>
  <si>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</si>
  <si>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</si>
  <si>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</si>
  <si>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</si>
  <si>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</si>
  <si>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</si>
  <si>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</si>
  <si>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</si>
  <si>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</si>
  <si>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</si>
  <si>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</si>
  <si>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</si>
  <si>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</si>
  <si>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</si>
  <si>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</si>
  <si>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</si>
  <si>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</si>
  <si>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</si>
  <si>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</si>
  <si>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</si>
  <si>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</si>
  <si>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</si>
  <si>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</si>
  <si>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</si>
  <si>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</si>
  <si>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</si>
  <si>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</si>
  <si>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</si>
  <si>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</si>
  <si>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</si>
  <si>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</si>
  <si>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</si>
  <si>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</si>
  <si>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</si>
  <si>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</si>
  <si>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</si>
  <si>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</si>
  <si>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</si>
  <si>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</si>
  <si>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</si>
  <si>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</si>
  <si>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</si>
  <si>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</si>
  <si>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</si>
  <si>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</si>
  <si>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</si>
  <si>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</si>
  <si>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</si>
  <si>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</si>
  <si>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</si>
  <si>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</si>
  <si>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</si>
  <si>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</si>
  <si>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</si>
  <si>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</si>
  <si>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</si>
  <si>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</si>
  <si>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</si>
  <si>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</si>
  <si>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</si>
  <si>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</si>
  <si>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</si>
  <si>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</si>
  <si>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</si>
  <si>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</si>
  <si>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</si>
  <si>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</si>
  <si>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</si>
  <si>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</si>
  <si>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</si>
  <si>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</si>
  <si>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</si>
  <si>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</si>
  <si>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</si>
  <si>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</si>
  <si>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</si>
  <si>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</si>
  <si>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</si>
  <si>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</si>
  <si>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</si>
  <si>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</si>
  <si>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</si>
  <si>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</si>
  <si>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</si>
  <si>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</si>
  <si>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</si>
  <si>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</si>
  <si>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</si>
  <si>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</si>
  <si>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</si>
  <si>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</si>
  <si>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</si>
  <si>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</si>
  <si>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</si>
  <si>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</si>
  <si>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</si>
  <si>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</si>
  <si>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</si>
  <si>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</si>
  <si>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</si>
  <si>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</si>
  <si>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</si>
  <si>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</si>
  <si>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</si>
  <si>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</si>
  <si>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</si>
  <si>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</si>
  <si>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</si>
  <si>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</si>
  <si>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</si>
  <si>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</si>
  <si>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</si>
  <si>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</si>
  <si>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</si>
  <si>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</si>
  <si>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</si>
  <si>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</si>
  <si>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</si>
  <si>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</si>
  <si>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</si>
  <si>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</si>
  <si>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</si>
  <si>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</si>
  <si>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</si>
  <si>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</si>
  <si>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</si>
  <si>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</si>
  <si>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</si>
  <si>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</si>
  <si>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</si>
  <si>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</si>
  <si>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</si>
  <si>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</si>
  <si>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</si>
  <si>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</si>
  <si>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</si>
  <si>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</si>
  <si>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</si>
  <si>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</si>
  <si>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</si>
  <si>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</si>
  <si>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</si>
  <si>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</si>
  <si>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</si>
  <si>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</si>
  <si>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</si>
  <si>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</si>
  <si>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</si>
  <si>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</si>
  <si>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</si>
  <si>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</si>
  <si>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</si>
  <si>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</si>
  <si>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</si>
  <si>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</si>
  <si>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</si>
  <si>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</si>
  <si>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</si>
  <si>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</si>
  <si>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</si>
  <si>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</si>
  <si>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</si>
  <si>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</si>
  <si>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</si>
  <si>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</si>
  <si>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</si>
  <si>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</si>
  <si>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</si>
  <si>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</si>
  <si>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</si>
  <si>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</si>
  <si>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</si>
  <si>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</si>
  <si>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</si>
  <si>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</si>
  <si>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</si>
  <si>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</si>
  <si>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</si>
  <si>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</si>
  <si>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</si>
  <si>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</si>
  <si>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</si>
  <si>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</si>
  <si>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</si>
  <si>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</si>
  <si>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</si>
  <si>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</si>
  <si>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</si>
  <si>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</si>
  <si>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</si>
  <si>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</si>
  <si>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</si>
  <si>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</si>
  <si>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</si>
  <si>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</si>
  <si>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</si>
  <si>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</si>
  <si>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</si>
  <si>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</si>
  <si>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</si>
  <si>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</si>
  <si>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</si>
  <si>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</si>
  <si>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</si>
  <si>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</si>
  <si>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</si>
  <si>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</si>
  <si>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</si>
  <si>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</si>
  <si>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</si>
  <si>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</si>
  <si>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</si>
  <si>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</si>
  <si>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</si>
  <si>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</si>
  <si>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</si>
  <si>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</si>
  <si>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</si>
  <si>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</si>
  <si>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</si>
  <si>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</si>
  <si>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</si>
  <si>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</si>
  <si>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</si>
  <si>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</si>
  <si>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</si>
  <si>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</si>
  <si>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</si>
  <si>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</si>
  <si>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</si>
  <si>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</si>
  <si>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</si>
  <si>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</si>
  <si>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</si>
  <si>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</si>
  <si>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</si>
  <si>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</si>
  <si>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</si>
  <si>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</si>
  <si>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</si>
  <si>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</si>
  <si>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</si>
  <si>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</si>
  <si>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</si>
  <si>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</si>
  <si>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</si>
  <si>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</si>
  <si>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</si>
  <si>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</si>
  <si>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</si>
  <si>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</si>
  <si>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</si>
  <si>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</si>
  <si>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</si>
  <si>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</si>
  <si>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</si>
  <si>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</si>
  <si>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</si>
  <si>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</si>
  <si>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</si>
  <si>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</si>
  <si>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</si>
  <si>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</si>
  <si>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</si>
  <si>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</si>
  <si>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</si>
  <si>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</si>
  <si>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</si>
  <si>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</si>
  <si>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</si>
  <si>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</si>
  <si>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</si>
  <si>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</si>
  <si>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</si>
  <si>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</si>
  <si>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</si>
  <si>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</si>
  <si>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</si>
  <si>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</si>
  <si>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</si>
  <si>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</si>
  <si>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</si>
  <si>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</si>
  <si>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</si>
  <si>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</si>
  <si>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</si>
  <si>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</si>
  <si>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</si>
  <si>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</si>
  <si>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</si>
  <si>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</si>
  <si>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</si>
  <si>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</si>
  <si>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</si>
  <si>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</si>
  <si>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</si>
  <si>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</si>
  <si>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</si>
  <si>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</si>
  <si>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</si>
  <si>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</si>
  <si>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</si>
  <si>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</si>
  <si>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</si>
  <si>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</si>
  <si>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</si>
  <si>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</si>
  <si>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</si>
  <si>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</si>
  <si>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</si>
  <si>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</si>
  <si>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</si>
  <si>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</si>
  <si>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</si>
  <si>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</si>
  <si>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</si>
  <si>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</si>
  <si>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</si>
  <si>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</si>
  <si>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</si>
  <si>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</si>
  <si>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</si>
  <si>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</si>
  <si>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</si>
  <si>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</si>
  <si>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</si>
  <si>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</si>
  <si>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</si>
  <si>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</si>
  <si>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</si>
  <si>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</si>
  <si>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</si>
  <si>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</si>
  <si>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</si>
  <si>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</si>
  <si>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</si>
  <si>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</si>
  <si>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</si>
  <si>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</si>
  <si>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</si>
  <si>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</si>
  <si>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</si>
  <si>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</si>
  <si>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</si>
  <si>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</si>
  <si>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</si>
  <si>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</si>
  <si>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</si>
  <si>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</si>
  <si>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</si>
  <si>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</si>
  <si>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</si>
  <si>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</si>
  <si>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</si>
  <si>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</si>
  <si>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</si>
  <si>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</si>
  <si>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</si>
  <si>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</si>
  <si>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</si>
  <si>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</si>
  <si>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</si>
  <si>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</si>
  <si>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</si>
  <si>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</si>
  <si>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</si>
  <si>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</si>
  <si>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</si>
  <si>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</si>
  <si>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</si>
  <si>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</si>
  <si>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</si>
  <si>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</si>
  <si>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</si>
  <si>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</si>
  <si>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</si>
  <si>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</si>
  <si>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</si>
  <si>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</si>
  <si>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</si>
  <si>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</si>
  <si>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</si>
  <si>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</si>
  <si>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</si>
  <si>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</si>
  <si>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</si>
  <si>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</si>
  <si>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</si>
  <si>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</si>
  <si>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</si>
  <si>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</si>
  <si>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</si>
  <si>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</si>
  <si>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</si>
  <si>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</si>
  <si>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</si>
  <si>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</si>
  <si>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</si>
  <si>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</si>
  <si>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</si>
  <si>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</si>
  <si>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</si>
  <si>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</si>
  <si>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</si>
  <si>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</si>
  <si>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</si>
  <si>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</si>
  <si>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</si>
  <si>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</si>
  <si>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</si>
  <si>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</si>
  <si>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</si>
  <si>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</si>
  <si>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</si>
  <si>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</si>
  <si>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</si>
  <si>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</si>
  <si>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</si>
  <si>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</si>
  <si>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</si>
  <si>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</si>
  <si>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</si>
  <si>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</si>
  <si>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</si>
  <si>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</si>
  <si>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</si>
  <si>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</si>
  <si>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</si>
  <si>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</si>
  <si>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</si>
  <si>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</si>
  <si>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</si>
  <si>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</si>
  <si>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</si>
  <si>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</si>
  <si>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</si>
  <si>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</si>
  <si>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</si>
  <si>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</si>
  <si>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</si>
  <si>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</si>
  <si>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</si>
  <si>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</si>
  <si>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</si>
  <si>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</si>
  <si>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</si>
  <si>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</si>
  <si>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</si>
  <si>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</si>
  <si>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</si>
  <si>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</si>
  <si>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</si>
  <si>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</si>
  <si>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</si>
  <si>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</si>
  <si>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</si>
  <si>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</si>
  <si>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</si>
  <si>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</si>
  <si>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</si>
  <si>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</si>
  <si>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</si>
  <si>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</si>
  <si>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</si>
  <si>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</si>
  <si>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</si>
  <si>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</si>
  <si>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</si>
  <si>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</si>
  <si>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</si>
  <si>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</si>
  <si>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</si>
  <si>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</si>
  <si>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</si>
  <si>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</si>
  <si>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</si>
  <si>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</si>
  <si>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</si>
  <si>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</si>
  <si>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</si>
  <si>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</si>
  <si>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</si>
  <si>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</si>
  <si>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</si>
  <si>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</si>
  <si>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</si>
  <si>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</si>
  <si>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</si>
  <si>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</si>
  <si>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</si>
  <si>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</si>
  <si>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</si>
  <si>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</si>
  <si>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</si>
  <si>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</si>
  <si>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</si>
  <si>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</si>
  <si>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</si>
  <si>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</si>
  <si>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</si>
  <si>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</si>
  <si>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</si>
  <si>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</si>
  <si>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</si>
  <si>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</si>
  <si>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</si>
  <si>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</si>
  <si>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</si>
  <si>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</si>
  <si>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</si>
  <si>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</si>
  <si>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</si>
  <si>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</si>
  <si>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</si>
  <si>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</si>
  <si>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</si>
  <si>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</si>
  <si>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</si>
  <si>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</si>
  <si>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</si>
  <si>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</si>
  <si>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</si>
  <si>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</si>
  <si>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</si>
  <si>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</si>
  <si>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</si>
  <si>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</si>
  <si>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</si>
  <si>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</si>
  <si>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</si>
  <si>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</si>
  <si>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</si>
  <si>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</si>
  <si>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</si>
  <si>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</si>
  <si>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</si>
  <si>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</si>
  <si>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</si>
  <si>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</si>
  <si>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</si>
  <si>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</si>
  <si>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</si>
  <si>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</si>
  <si>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</si>
  <si>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</si>
  <si>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</si>
  <si>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</si>
  <si>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</si>
  <si>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</si>
  <si>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</si>
  <si>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</si>
  <si>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</si>
  <si>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</si>
  <si>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</si>
  <si>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</si>
  <si>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</si>
  <si>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</si>
  <si>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</si>
  <si>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</si>
  <si>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</si>
  <si>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</si>
  <si>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</si>
  <si>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</si>
  <si>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</si>
  <si>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</si>
  <si>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</si>
  <si>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</si>
  <si>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</si>
  <si>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</si>
  <si>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</si>
  <si>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</si>
  <si>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</si>
  <si>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</si>
  <si>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</si>
  <si>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</si>
  <si>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</si>
  <si>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</si>
  <si>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</si>
  <si>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</si>
  <si>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</si>
  <si>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</si>
  <si>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</si>
  <si>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</si>
  <si>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</si>
  <si>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</si>
  <si>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</si>
  <si>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</si>
  <si>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</si>
  <si>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</si>
  <si>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</si>
  <si>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</si>
  <si>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</si>
  <si>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</si>
  <si>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</si>
  <si>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</si>
  <si>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</si>
  <si>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</si>
  <si>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</si>
  <si>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</si>
  <si>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</si>
  <si>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</si>
  <si>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</si>
  <si>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</si>
  <si>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</si>
  <si>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</si>
  <si>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</si>
  <si>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</si>
  <si>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</si>
  <si>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</si>
  <si>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</si>
  <si>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</si>
  <si>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</si>
  <si>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</si>
  <si>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</si>
  <si>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</si>
  <si>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</si>
  <si>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</si>
  <si>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</si>
  <si>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</si>
  <si>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</si>
  <si>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</si>
  <si>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</si>
  <si>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</si>
  <si>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</si>
  <si>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</si>
  <si>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</si>
  <si>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</si>
  <si>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</si>
  <si>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</si>
  <si>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</si>
  <si>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</si>
  <si>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</si>
  <si>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</si>
  <si>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</si>
  <si>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</si>
  <si>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</si>
  <si>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</si>
  <si>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</si>
  <si>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</si>
  <si>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</si>
  <si>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</si>
  <si>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</si>
  <si>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</si>
  <si>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</si>
  <si>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</si>
  <si>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</si>
  <si>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</si>
  <si>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</si>
  <si>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</si>
  <si>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</si>
  <si>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</si>
  <si>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</si>
  <si>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</si>
  <si>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</si>
  <si>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</si>
  <si>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</si>
  <si>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</si>
  <si>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</si>
  <si>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</si>
  <si>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</si>
  <si>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</si>
  <si>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</si>
  <si>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</si>
  <si>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</si>
  <si>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</si>
  <si>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</si>
  <si>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</si>
  <si>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</si>
  <si>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</si>
  <si>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</si>
  <si>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</si>
  <si>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</si>
  <si>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</si>
  <si>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</si>
  <si>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</si>
  <si>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</si>
  <si>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</si>
  <si>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</si>
  <si>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</si>
  <si>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</si>
  <si>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</si>
  <si>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</si>
  <si>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</si>
  <si>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</si>
  <si>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</si>
  <si>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</si>
  <si>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</si>
  <si>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</si>
  <si>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</si>
  <si>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</si>
  <si>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</si>
  <si>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</si>
  <si>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</si>
  <si>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</si>
  <si>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</si>
  <si>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</si>
  <si>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</si>
  <si>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</si>
  <si>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</si>
  <si>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</si>
  <si>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</si>
  <si>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</si>
  <si>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</si>
  <si>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</si>
  <si>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</si>
  <si>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</si>
  <si>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</si>
  <si>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</si>
  <si>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</si>
  <si>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</si>
  <si>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</si>
  <si>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</si>
  <si>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</si>
  <si>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</si>
  <si>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</si>
  <si>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</si>
  <si>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</si>
  <si>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</si>
  <si>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</si>
  <si>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</si>
  <si>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</si>
  <si>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</si>
  <si>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</si>
  <si>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</si>
  <si>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</si>
  <si>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</si>
  <si>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</si>
  <si>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</si>
  <si>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</si>
  <si>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</si>
  <si>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</si>
  <si>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</si>
  <si>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</si>
  <si>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</si>
  <si>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</si>
  <si>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</si>
  <si>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</si>
  <si>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</si>
  <si>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</si>
  <si>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</si>
  <si>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</si>
  <si>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</si>
  <si>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</si>
  <si>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</si>
  <si>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</si>
  <si>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</si>
  <si>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</si>
  <si>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</si>
  <si>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</si>
  <si>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</si>
  <si>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</si>
  <si>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</si>
  <si>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</si>
  <si>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</si>
  <si>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</si>
  <si>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</si>
  <si>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</si>
  <si>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</si>
  <si>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</si>
  <si>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</si>
  <si>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</si>
  <si>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</si>
  <si>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</si>
  <si>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</si>
  <si>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</si>
  <si>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</si>
  <si>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</si>
  <si>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</si>
  <si>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</si>
  <si>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</si>
  <si>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</si>
  <si>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</si>
  <si>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</si>
  <si>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</si>
  <si>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</si>
  <si>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</si>
  <si>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</si>
  <si>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</si>
  <si>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</si>
  <si>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</si>
  <si>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</si>
  <si>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</si>
  <si>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</si>
  <si>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</si>
  <si>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</si>
  <si>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</si>
  <si>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</si>
  <si>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</si>
  <si>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</si>
  <si>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</si>
  <si>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</si>
  <si>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</si>
  <si>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</si>
  <si>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</si>
  <si>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</si>
  <si>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</si>
  <si>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</si>
  <si>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</si>
  <si>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</si>
  <si>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</si>
  <si>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</si>
  <si>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</si>
  <si>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</si>
  <si>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</si>
  <si>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</si>
  <si>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</si>
  <si>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</si>
  <si>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</si>
  <si>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</si>
  <si>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</si>
  <si>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</si>
  <si>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</si>
  <si>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</si>
  <si>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</si>
  <si>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</si>
  <si>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</si>
  <si>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</si>
  <si>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</si>
  <si>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</si>
  <si>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</si>
  <si>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</si>
  <si>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</si>
  <si>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</si>
  <si>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</si>
  <si>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</si>
  <si>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</si>
  <si>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</si>
  <si>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</si>
  <si>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</si>
  <si>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</si>
  <si>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</si>
  <si>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</si>
  <si>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</si>
  <si>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</si>
  <si>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</si>
  <si>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</si>
  <si>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</si>
  <si>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</si>
  <si>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</si>
  <si>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</si>
  <si>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</si>
  <si>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</si>
  <si>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</si>
  <si>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</si>
  <si>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</si>
  <si>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</si>
  <si>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</si>
  <si>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</si>
  <si>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</si>
  <si>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</si>
  <si>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</si>
  <si>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</si>
  <si>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</si>
  <si>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</si>
  <si>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</si>
  <si>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</si>
  <si>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</si>
  <si>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</si>
  <si>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</si>
  <si>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</si>
  <si>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</si>
  <si>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</si>
  <si>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</si>
  <si>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</si>
  <si>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</si>
  <si>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</si>
  <si>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</si>
  <si>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</si>
  <si>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</si>
  <si>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</si>
  <si>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</si>
  <si>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</si>
  <si>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</si>
  <si>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</si>
  <si>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</si>
  <si>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</si>
  <si>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</si>
  <si>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</si>
  <si>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</si>
  <si>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</si>
  <si>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</si>
  <si>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</si>
  <si>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</si>
  <si>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</si>
  <si>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</si>
  <si>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</si>
  <si>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</si>
  <si>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</si>
  <si>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</si>
  <si>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</si>
  <si>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</si>
  <si>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</si>
  <si>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</si>
  <si>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</si>
  <si>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</si>
  <si>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</si>
  <si>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</si>
  <si>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</si>
  <si>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</si>
  <si>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</si>
  <si>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</si>
  <si>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</si>
  <si>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</si>
  <si>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</si>
  <si>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</si>
  <si>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</si>
  <si>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</si>
  <si>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</si>
  <si>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</si>
  <si>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</si>
  <si>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</si>
  <si>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</si>
  <si>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</si>
  <si>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</si>
  <si>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</si>
  <si>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</si>
  <si>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</si>
  <si>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</si>
  <si>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</si>
  <si>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</si>
  <si>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</si>
  <si>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</si>
  <si>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</si>
  <si>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</si>
  <si>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</si>
  <si>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</si>
  <si>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</si>
  <si>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</si>
  <si>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</si>
  <si>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</si>
  <si>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</si>
  <si>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</si>
  <si>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</si>
  <si>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</si>
  <si>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</si>
  <si>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</si>
  <si>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</si>
  <si>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</si>
  <si>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</si>
  <si>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</si>
  <si>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</si>
  <si>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</si>
  <si>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</si>
  <si>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</si>
  <si>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</si>
  <si>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</si>
  <si>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</si>
  <si>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</si>
  <si>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</si>
  <si>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</si>
  <si>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</si>
  <si>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</si>
  <si>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</si>
  <si>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</si>
  <si>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</si>
  <si>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</si>
  <si>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</si>
  <si>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</si>
  <si>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</si>
  <si>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</si>
  <si>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</si>
  <si>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</si>
  <si>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</si>
  <si>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</si>
  <si>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</si>
  <si>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</si>
  <si>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</si>
  <si>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</si>
  <si>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</si>
  <si>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</si>
  <si>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</si>
  <si>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</si>
  <si>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</si>
  <si>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</si>
  <si>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</si>
  <si>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</si>
  <si>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</si>
  <si>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</si>
  <si>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</si>
  <si>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</si>
  <si>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</si>
  <si>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</si>
  <si>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</si>
  <si>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</si>
  <si>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</si>
  <si>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</si>
  <si>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</si>
  <si>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</si>
  <si>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</si>
  <si>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</si>
  <si>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</si>
  <si>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</si>
  <si>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</si>
  <si>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</si>
  <si>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</si>
  <si>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</si>
  <si>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</si>
  <si>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</si>
  <si>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</si>
  <si>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</si>
  <si>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</si>
  <si>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</si>
  <si>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</si>
  <si>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</si>
  <si>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</si>
  <si>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</si>
  <si>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</si>
  <si>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</si>
  <si>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</si>
  <si>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</si>
  <si>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</si>
  <si>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</si>
  <si>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</si>
  <si>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</si>
  <si>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</si>
  <si>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</si>
  <si>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</si>
  <si>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</si>
  <si>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</si>
  <si>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</si>
  <si>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</si>
  <si>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</si>
  <si>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</si>
  <si>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</si>
  <si>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</si>
  <si>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</si>
  <si>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</si>
  <si>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</si>
  <si>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</si>
  <si>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</si>
  <si>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</si>
  <si>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</si>
  <si>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</si>
  <si>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</si>
  <si>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</si>
  <si>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</si>
  <si>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</si>
  <si>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</si>
  <si>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</si>
  <si>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</si>
  <si>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</si>
  <si>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</si>
  <si>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</si>
  <si>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</si>
  <si>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</si>
  <si>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</si>
  <si>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</si>
  <si>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</si>
  <si>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</si>
  <si>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</si>
  <si>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</si>
  <si>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</si>
  <si>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</si>
  <si>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</si>
  <si>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</si>
  <si>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</si>
  <si>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</si>
  <si>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</si>
  <si>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</si>
  <si>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</si>
  <si>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</si>
  <si>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</si>
  <si>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</si>
  <si>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</si>
  <si>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</si>
  <si>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</si>
  <si>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</si>
  <si>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</si>
  <si>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</si>
  <si>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</si>
  <si>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</si>
  <si>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</si>
  <si>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</si>
  <si>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</si>
  <si>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</si>
  <si>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</si>
  <si>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</si>
  <si>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</si>
  <si>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</si>
  <si>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</si>
  <si>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</si>
  <si>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</si>
  <si>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</si>
  <si>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</si>
  <si>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</si>
  <si>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</si>
  <si>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</si>
  <si>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</si>
  <si>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</si>
  <si>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</si>
  <si>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</si>
  <si>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</si>
  <si>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</si>
  <si>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</si>
  <si>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</si>
  <si>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</si>
  <si>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</si>
  <si>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</si>
  <si>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</si>
  <si>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</si>
  <si>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</si>
  <si>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</si>
  <si>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</si>
  <si>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</si>
  <si>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</si>
  <si>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</si>
  <si>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</si>
  <si>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</si>
  <si>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</si>
  <si>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</si>
  <si>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</si>
  <si>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</si>
  <si>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</si>
  <si>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</si>
  <si>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</si>
  <si>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</si>
  <si>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</si>
  <si>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</si>
  <si>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</si>
  <si>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</si>
  <si>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</si>
  <si>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</si>
  <si>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</si>
  <si>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</si>
  <si>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</si>
  <si>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</si>
  <si>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</si>
  <si>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</si>
  <si>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</si>
  <si>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</si>
  <si>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</si>
  <si>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</si>
  <si>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</si>
  <si>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</si>
  <si>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</si>
  <si>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</si>
  <si>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</si>
  <si>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</si>
  <si>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</si>
  <si>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</si>
  <si>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</si>
  <si>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</si>
  <si>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</si>
  <si>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</si>
  <si>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</si>
  <si>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</si>
  <si>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</si>
  <si>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</si>
  <si>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</si>
  <si>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</si>
  <si>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</si>
  <si>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</si>
  <si>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</si>
  <si>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</si>
  <si>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</si>
  <si>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</si>
  <si>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</si>
  <si>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</si>
  <si>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</si>
  <si>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</si>
  <si>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</si>
  <si>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</si>
  <si>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</si>
  <si>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</si>
  <si>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</si>
  <si>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</si>
  <si>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</si>
  <si>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</si>
  <si>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</si>
  <si>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</si>
  <si>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</si>
  <si>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</si>
  <si>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</si>
  <si>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</si>
  <si>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</si>
  <si>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</si>
  <si>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</si>
  <si>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</si>
  <si>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</si>
  <si>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</si>
  <si>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</si>
  <si>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</si>
  <si>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</si>
  <si>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</si>
  <si>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</si>
  <si>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</si>
  <si>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</si>
  <si>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</si>
  <si>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</si>
  <si>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</si>
  <si>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</si>
  <si>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</si>
  <si>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</si>
  <si>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</si>
  <si>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</si>
  <si>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</si>
  <si>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</si>
  <si>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</si>
  <si>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</si>
  <si>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</si>
  <si>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</si>
  <si>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</si>
  <si>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</si>
  <si>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</si>
  <si>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</si>
  <si>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</si>
  <si>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</si>
  <si>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</si>
  <si>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</si>
  <si>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</si>
  <si>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</si>
  <si>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</si>
  <si>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</si>
  <si>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</si>
  <si>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</si>
  <si>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</si>
  <si>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</si>
  <si>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</si>
  <si>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</si>
  <si>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</si>
  <si>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</si>
  <si>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</si>
  <si>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</si>
  <si>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</si>
  <si>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</si>
  <si>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</si>
  <si>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</si>
  <si>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</si>
  <si>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</si>
  <si>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</si>
  <si>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</si>
  <si>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</si>
  <si>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</si>
  <si>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</si>
  <si>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</si>
  <si>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</si>
  <si>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</si>
  <si>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</si>
  <si>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</si>
  <si>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</si>
  <si>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</si>
  <si>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</si>
  <si>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</si>
  <si>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</si>
  <si>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</si>
  <si>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</si>
  <si>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</si>
  <si>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</si>
  <si>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</si>
  <si>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</si>
  <si>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</si>
  <si>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</si>
  <si>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</si>
  <si>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</si>
  <si>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</si>
  <si>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</si>
  <si>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</si>
  <si>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</si>
  <si>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</si>
  <si>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</si>
  <si>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</si>
  <si>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</si>
  <si>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</si>
  <si>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</si>
  <si>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</si>
  <si>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</si>
  <si>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</si>
  <si>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</si>
  <si>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</si>
  <si>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</si>
  <si>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</si>
  <si>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</si>
  <si>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</si>
  <si>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</si>
  <si>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</si>
  <si>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</si>
  <si>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</si>
  <si>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</si>
  <si>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</si>
  <si>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</si>
  <si>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</si>
  <si>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</si>
  <si>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</si>
  <si>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</si>
  <si>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</si>
  <si>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</si>
  <si>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</si>
  <si>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</si>
  <si>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</si>
  <si>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</si>
  <si>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</si>
  <si>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</si>
  <si>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</si>
  <si>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</si>
  <si>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</si>
  <si>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</si>
  <si>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</si>
  <si>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</si>
  <si>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</si>
  <si>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</si>
  <si>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</si>
  <si>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</si>
  <si>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</si>
  <si>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</si>
  <si>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</si>
  <si>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</si>
  <si>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</si>
  <si>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</si>
  <si>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</si>
  <si>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</si>
  <si>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</si>
  <si>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</si>
  <si>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</si>
  <si>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</si>
  <si>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</si>
  <si>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</si>
  <si>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</si>
  <si>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</si>
  <si>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</si>
  <si>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</si>
  <si>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</si>
  <si>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</si>
  <si>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</si>
  <si>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</si>
  <si>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</si>
  <si>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</si>
  <si>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</si>
  <si>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</si>
  <si>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</si>
  <si>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</si>
  <si>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</si>
  <si>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</si>
  <si>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</si>
  <si>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</si>
  <si>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</si>
  <si>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</si>
  <si>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</si>
  <si>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</si>
  <si>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</si>
  <si>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</si>
  <si>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</si>
  <si>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</si>
  <si>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</si>
  <si>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</si>
  <si>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</si>
  <si>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</si>
  <si>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</si>
  <si>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</si>
  <si>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</si>
  <si>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</si>
  <si>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</si>
  <si>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</si>
  <si>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</si>
  <si>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</si>
  <si>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</si>
  <si>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</si>
  <si>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</si>
  <si>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</si>
  <si>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</si>
  <si>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</si>
  <si>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</si>
  <si>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</si>
  <si>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</si>
  <si>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</si>
  <si>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</si>
  <si>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</si>
  <si>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</si>
  <si>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</si>
  <si>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</si>
  <si>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</si>
  <si>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</si>
  <si>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</si>
  <si>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</si>
  <si>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</si>
  <si>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</si>
  <si>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</si>
  <si>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</si>
  <si>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</si>
  <si>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</si>
  <si>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</si>
  <si>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</si>
  <si>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</si>
  <si>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</si>
  <si>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</si>
  <si>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</si>
  <si>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</si>
  <si>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</si>
  <si>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</si>
  <si>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</si>
  <si>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</si>
  <si>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</si>
  <si>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</si>
  <si>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</si>
  <si>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</si>
  <si>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</si>
  <si>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</si>
  <si>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</si>
  <si>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</si>
  <si>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</si>
  <si>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</si>
  <si>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</si>
  <si>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</si>
  <si>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</si>
  <si>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</si>
  <si>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</si>
  <si>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</si>
  <si>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</si>
  <si>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</si>
  <si>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</si>
  <si>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</si>
  <si>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</si>
  <si>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</si>
  <si>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</si>
  <si>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</si>
  <si>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</si>
  <si>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</si>
  <si>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</si>
  <si>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</si>
  <si>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</si>
  <si>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</si>
  <si>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</si>
  <si>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</si>
  <si>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</si>
  <si>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</si>
  <si>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</si>
  <si>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</si>
  <si>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</si>
  <si>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</si>
  <si>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</si>
  <si>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</si>
  <si>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</si>
  <si>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</si>
  <si>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</si>
  <si>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</si>
  <si>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</si>
  <si>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</si>
  <si>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</si>
  <si>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</si>
  <si>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</si>
  <si>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</si>
  <si>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</si>
  <si>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</si>
  <si>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</si>
  <si>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</si>
  <si>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</si>
  <si>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</si>
  <si>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</si>
  <si>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</si>
  <si>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</si>
  <si>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</si>
  <si>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</si>
  <si>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</si>
  <si>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</si>
  <si>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</si>
  <si>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</si>
  <si>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</si>
  <si>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</si>
  <si>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</si>
  <si>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</si>
  <si>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</si>
  <si>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</si>
  <si>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</si>
  <si>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</si>
  <si>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</si>
  <si>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</si>
  <si>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</si>
  <si>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</si>
  <si>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</si>
  <si>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</si>
  <si>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</si>
  <si>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</si>
  <si>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</si>
  <si>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</si>
  <si>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</si>
  <si>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</si>
  <si>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</si>
  <si>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</si>
  <si>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</si>
  <si>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</si>
  <si>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</si>
  <si>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</si>
  <si>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</si>
  <si>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</si>
  <si>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</si>
  <si>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</si>
  <si>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</si>
  <si>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</si>
  <si>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</si>
  <si>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</si>
  <si>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</si>
  <si>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</si>
  <si>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</si>
  <si>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</si>
  <si>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</si>
  <si>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</si>
  <si>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</si>
  <si>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</si>
  <si>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</si>
  <si>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</si>
  <si>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</si>
  <si>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</si>
  <si>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</si>
  <si>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</si>
  <si>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</si>
  <si>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</si>
  <si>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</si>
  <si>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</si>
  <si>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</si>
  <si>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</si>
  <si>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</si>
  <si>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</si>
  <si>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</si>
  <si>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</si>
  <si>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</si>
  <si>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</si>
  <si>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</si>
  <si>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</si>
  <si>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</si>
  <si>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</si>
  <si>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</si>
  <si>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</si>
  <si>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</si>
  <si>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</si>
  <si>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</si>
  <si>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</si>
  <si>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</si>
  <si>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</si>
  <si>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</si>
  <si>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</si>
  <si>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</si>
  <si>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</si>
  <si>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</si>
  <si>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</si>
  <si>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</si>
  <si>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</si>
  <si>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</si>
  <si>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</si>
  <si>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</si>
  <si>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</si>
  <si>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</si>
  <si>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</si>
  <si>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</si>
  <si>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</si>
  <si>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</si>
  <si>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</si>
  <si>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</si>
  <si>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</si>
  <si>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</si>
  <si>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</si>
  <si>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</si>
  <si>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</si>
  <si>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</si>
  <si>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</si>
  <si>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</si>
  <si>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</si>
  <si>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</si>
  <si>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</si>
  <si>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</si>
  <si>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</si>
  <si>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</si>
  <si>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</si>
  <si>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</si>
  <si>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</si>
  <si>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</si>
  <si>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</si>
  <si>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</si>
  <si>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</si>
  <si>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</si>
  <si>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</si>
  <si>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</si>
  <si>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</si>
  <si>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</si>
  <si>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</si>
  <si>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</si>
  <si>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</si>
  <si>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</si>
  <si>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</si>
  <si>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</si>
  <si>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</si>
  <si>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</si>
  <si>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</si>
  <si>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</si>
  <si>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</si>
  <si>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</si>
  <si>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</si>
  <si>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</si>
  <si>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</si>
  <si>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</si>
  <si>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</si>
  <si>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</si>
  <si>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</si>
  <si>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</si>
  <si>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</si>
  <si>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</si>
  <si>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</si>
  <si>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</si>
  <si>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</si>
  <si>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</si>
  <si>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</si>
  <si>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</si>
  <si>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</si>
  <si>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</si>
  <si>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</si>
  <si>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</si>
  <si>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</si>
  <si>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</si>
  <si>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</si>
  <si>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</si>
  <si>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</si>
  <si>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</si>
  <si>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</si>
  <si>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</si>
  <si>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</si>
  <si>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</si>
  <si>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</si>
  <si>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</si>
  <si>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</si>
  <si>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</si>
  <si>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</si>
  <si>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</si>
  <si>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</si>
  <si>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</si>
  <si>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</si>
  <si>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</si>
  <si>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</si>
  <si>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</si>
  <si>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</si>
  <si>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</si>
  <si>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</si>
  <si>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</si>
  <si>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</si>
  <si>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</si>
  <si>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</si>
  <si>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</si>
  <si>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</si>
  <si>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</si>
  <si>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</si>
  <si>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</si>
  <si>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</si>
  <si>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</si>
  <si>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</si>
  <si>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</si>
  <si>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</si>
  <si>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</si>
  <si>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</si>
  <si>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</si>
  <si>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</si>
  <si>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</si>
  <si>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</si>
  <si>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</si>
  <si>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</si>
  <si>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</si>
  <si>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</si>
  <si>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</si>
  <si>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</si>
  <si>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</si>
  <si>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</si>
  <si>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</si>
  <si>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</si>
  <si>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</si>
  <si>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</si>
  <si>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</si>
  <si>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</si>
  <si>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</si>
  <si>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</si>
  <si>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</si>
  <si>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</si>
  <si>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</si>
  <si>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</si>
  <si>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</si>
  <si>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</si>
  <si>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</si>
  <si>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</si>
  <si>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</si>
  <si>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</si>
  <si>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</si>
  <si>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</si>
  <si>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</si>
  <si>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</si>
  <si>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</si>
  <si>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</si>
  <si>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</si>
  <si>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</si>
  <si>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</si>
  <si>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</si>
  <si>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</si>
  <si>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</si>
  <si>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</si>
  <si>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</si>
  <si>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</si>
  <si>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</si>
  <si>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</si>
  <si>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</si>
  <si>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</si>
  <si>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</si>
  <si>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</si>
  <si>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</si>
  <si>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</si>
  <si>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</si>
  <si>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</si>
  <si>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</si>
  <si>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</si>
  <si>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</si>
  <si>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</si>
  <si>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</si>
  <si>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</si>
  <si>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</si>
  <si>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</si>
  <si>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</si>
  <si>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</si>
  <si>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</si>
  <si>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</si>
  <si>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</si>
  <si>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</si>
  <si>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</si>
  <si>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</si>
  <si>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</si>
  <si>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</si>
  <si>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</si>
  <si>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</si>
  <si>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</si>
  <si>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</si>
  <si>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</si>
  <si>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</si>
  <si>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</si>
  <si>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</si>
  <si>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</si>
  <si>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</si>
  <si>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</si>
  <si>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</si>
  <si>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</si>
  <si>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</si>
  <si>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</si>
  <si>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</si>
  <si>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</si>
  <si>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</si>
  <si>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</si>
  <si>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</si>
  <si>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</si>
  <si>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</si>
  <si>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</si>
  <si>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</si>
  <si>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</si>
  <si>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</si>
  <si>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</si>
  <si>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</si>
  <si>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</si>
  <si>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</si>
  <si>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</si>
  <si>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</si>
  <si>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</si>
  <si>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</si>
  <si>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</si>
  <si>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</si>
  <si>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</si>
  <si>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</si>
  <si>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</si>
  <si>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</si>
  <si>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</si>
  <si>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</si>
  <si>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</si>
  <si>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</si>
  <si>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</si>
  <si>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</si>
  <si>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</si>
  <si>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</si>
  <si>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</si>
  <si>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</si>
  <si>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</si>
  <si>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</si>
  <si>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</si>
  <si>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</si>
  <si>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</si>
  <si>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</si>
  <si>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</si>
  <si>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</si>
  <si>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</si>
  <si>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</si>
  <si>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</si>
  <si>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</si>
  <si>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</si>
  <si>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</si>
  <si>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</si>
  <si>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</si>
  <si>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</si>
  <si>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</si>
  <si>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</si>
  <si>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</si>
  <si>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</si>
  <si>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</si>
  <si>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</si>
  <si>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</si>
  <si>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</si>
  <si>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</si>
  <si>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</si>
  <si>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</si>
  <si>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</si>
  <si>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</si>
  <si>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</si>
  <si>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</si>
  <si>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</si>
  <si>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</si>
  <si>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</si>
  <si>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</si>
  <si>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</si>
  <si>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</si>
  <si>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</si>
  <si>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</si>
  <si>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</si>
  <si>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</si>
  <si>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</si>
  <si>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</si>
  <si>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</si>
  <si>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</si>
  <si>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</si>
  <si>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</si>
  <si>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</si>
  <si>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</si>
  <si>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</si>
  <si>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</si>
  <si>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</si>
  <si>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</si>
  <si>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</si>
  <si>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</si>
  <si>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</si>
  <si>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</si>
  <si>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</si>
  <si>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</si>
  <si>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</si>
  <si>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</si>
  <si>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</si>
  <si>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</si>
  <si>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</si>
  <si>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</si>
  <si>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</si>
  <si>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</si>
  <si>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</si>
  <si>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</si>
  <si>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</si>
  <si>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</si>
  <si>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</si>
  <si>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</si>
  <si>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</si>
  <si>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</si>
  <si>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</si>
  <si>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</si>
  <si>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</si>
  <si>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</si>
  <si>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</si>
  <si>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</si>
  <si>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</si>
  <si>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</si>
  <si>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</si>
  <si>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</si>
  <si>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</si>
  <si>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</si>
  <si>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</si>
  <si>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</si>
  <si>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</si>
  <si>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</si>
  <si>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</si>
  <si>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</si>
  <si>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</si>
  <si>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</si>
  <si>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</si>
  <si>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</si>
  <si>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</si>
  <si>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</si>
  <si>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</si>
  <si>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</si>
  <si>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</si>
  <si>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</si>
  <si>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</si>
  <si>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</si>
  <si>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</si>
  <si>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</si>
  <si>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</si>
  <si>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</si>
  <si>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</si>
  <si>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</si>
  <si>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</si>
  <si>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</si>
  <si>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</si>
  <si>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</si>
  <si>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</si>
  <si>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</si>
  <si>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</si>
  <si>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</si>
  <si>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</si>
  <si>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</si>
  <si>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</si>
  <si>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</si>
  <si>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</si>
  <si>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</si>
  <si>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</si>
  <si>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</si>
  <si>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</si>
  <si>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</si>
  <si>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</si>
  <si>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</si>
  <si>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</si>
  <si>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</si>
  <si>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</si>
  <si>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</si>
  <si>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</si>
  <si>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</si>
  <si>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</si>
  <si>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</si>
  <si>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</si>
  <si>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</si>
  <si>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</si>
  <si>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</si>
  <si>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</si>
  <si>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</si>
  <si>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</si>
  <si>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</si>
  <si>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</si>
  <si>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</si>
  <si>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</si>
  <si>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</si>
  <si>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</si>
  <si>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</si>
  <si>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</si>
  <si>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</si>
  <si>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</si>
  <si>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</si>
  <si>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</si>
  <si>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</si>
  <si>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</si>
  <si>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</si>
  <si>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</si>
  <si>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</si>
  <si>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</si>
  <si>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</si>
  <si>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</si>
  <si>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</si>
  <si>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</si>
  <si>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</si>
  <si>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</si>
  <si>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</si>
  <si>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</si>
  <si>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</si>
  <si>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</si>
  <si>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</si>
  <si>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</si>
  <si>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</si>
  <si>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</si>
  <si>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</si>
  <si>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</si>
  <si>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</si>
  <si>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</si>
  <si>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</si>
  <si>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</si>
  <si>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</si>
  <si>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</si>
  <si>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</si>
  <si>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</si>
  <si>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</si>
  <si>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</si>
  <si>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</si>
  <si>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</si>
  <si>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</si>
  <si>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</si>
  <si>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</si>
  <si>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</si>
  <si>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</si>
  <si>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</si>
  <si>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</si>
  <si>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</si>
  <si>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</si>
  <si>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</si>
  <si>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</si>
  <si>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</si>
  <si>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</si>
  <si>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</si>
  <si>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</si>
  <si>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</si>
  <si>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</si>
  <si>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</si>
  <si>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</si>
  <si>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</si>
  <si>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</si>
  <si>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</si>
  <si>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</si>
  <si>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</si>
  <si>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</si>
  <si>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</si>
  <si>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</si>
  <si>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</si>
  <si>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</si>
  <si>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</si>
  <si>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</si>
  <si>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</si>
  <si>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</si>
  <si>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</si>
  <si>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</si>
  <si>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</si>
  <si>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</si>
  <si>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</si>
  <si>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</si>
  <si>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</si>
  <si>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</si>
  <si>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</si>
  <si>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</si>
  <si>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</si>
  <si>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</si>
  <si>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</si>
  <si>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</si>
  <si>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</si>
  <si>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</si>
  <si>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</si>
  <si>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</si>
  <si>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</si>
  <si>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</si>
  <si>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</si>
  <si>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</si>
  <si>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</si>
  <si>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</si>
  <si>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</si>
  <si>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</si>
  <si>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</si>
  <si>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</si>
  <si>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</si>
  <si>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</si>
  <si>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</si>
  <si>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</si>
  <si>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</si>
  <si>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</si>
  <si>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</si>
  <si>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</si>
  <si>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</si>
  <si>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</si>
  <si>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</si>
  <si>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</si>
  <si>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</si>
  <si>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</si>
  <si>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</si>
  <si>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</si>
  <si>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</si>
  <si>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</si>
  <si>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</si>
  <si>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</si>
  <si>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</si>
  <si>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</si>
  <si>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</si>
  <si>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</si>
  <si>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</si>
  <si>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</si>
  <si>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</si>
  <si>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</si>
  <si>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</si>
  <si>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</si>
  <si>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</si>
  <si>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</si>
  <si>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</si>
  <si>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</si>
  <si>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</si>
  <si>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</si>
  <si>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</si>
  <si>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</si>
  <si>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</si>
  <si>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</si>
  <si>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</si>
  <si>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</si>
  <si>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</si>
  <si>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</si>
  <si>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</si>
  <si>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</si>
  <si>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</si>
  <si>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</si>
  <si>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</si>
  <si>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</si>
  <si>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</si>
  <si>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</si>
  <si>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</si>
  <si>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</si>
  <si>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</si>
  <si>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</si>
  <si>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</si>
  <si>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</si>
  <si>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</si>
  <si>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</si>
  <si>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</si>
  <si>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</si>
  <si>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</si>
  <si>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</si>
  <si>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</si>
  <si>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</si>
  <si>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</si>
  <si>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</si>
  <si>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</si>
  <si>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</si>
  <si>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</si>
  <si>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</si>
  <si>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</si>
  <si>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</si>
  <si>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</si>
  <si>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</si>
  <si>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</si>
  <si>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</si>
  <si>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</si>
  <si>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</si>
  <si>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</si>
  <si>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</si>
  <si>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</si>
  <si>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</si>
  <si>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</si>
  <si>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</si>
  <si>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</si>
  <si>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</si>
  <si>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</si>
  <si>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</si>
  <si>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</si>
  <si>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</si>
  <si>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</si>
  <si>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</si>
  <si>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</si>
  <si>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</si>
  <si>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</si>
  <si>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</si>
  <si>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</si>
  <si>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</si>
  <si>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</si>
  <si>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</si>
  <si>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</si>
  <si>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</si>
  <si>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</si>
  <si>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</si>
  <si>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</si>
  <si>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</si>
  <si>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</si>
  <si>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</si>
  <si>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</si>
  <si>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</si>
  <si>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</si>
  <si>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</si>
  <si>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</si>
  <si>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</si>
  <si>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</si>
  <si>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</si>
  <si>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</si>
  <si>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</si>
  <si>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</si>
  <si>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</si>
  <si>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</si>
  <si>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</si>
  <si>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</si>
  <si>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</si>
  <si>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</si>
  <si>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</si>
  <si>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</si>
  <si>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</si>
  <si>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</si>
  <si>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</si>
  <si>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</si>
  <si>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</si>
  <si>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</si>
  <si>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</si>
  <si>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</si>
  <si>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</si>
  <si>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</si>
  <si>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</si>
  <si>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</si>
  <si>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</si>
  <si>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</si>
  <si>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</si>
  <si>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</si>
  <si>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</si>
  <si>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</si>
  <si>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</si>
  <si>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</si>
  <si>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</si>
  <si>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</si>
  <si>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</si>
  <si>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</si>
  <si>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</si>
  <si>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</si>
  <si>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</si>
  <si>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</si>
  <si>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</si>
  <si>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</si>
  <si>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</si>
  <si>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</si>
  <si>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</si>
  <si>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</si>
  <si>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</si>
  <si>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</si>
  <si>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</si>
  <si>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</si>
  <si>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</si>
  <si>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</si>
  <si>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</si>
  <si>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</si>
  <si>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</si>
  <si>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</si>
  <si>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</si>
  <si>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</si>
  <si>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</si>
  <si>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</si>
  <si>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</si>
  <si>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</si>
  <si>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</si>
  <si>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</si>
  <si>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</si>
  <si>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</si>
  <si>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</si>
  <si>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</si>
  <si>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</si>
  <si>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</si>
  <si>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</si>
  <si>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</si>
  <si>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</si>
  <si>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</si>
  <si>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</si>
  <si>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</si>
  <si>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</si>
  <si>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</si>
  <si>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</si>
  <si>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</si>
  <si>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</si>
  <si>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</si>
  <si>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</si>
  <si>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</si>
  <si>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</si>
  <si>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</si>
  <si>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</si>
  <si>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</si>
  <si>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</si>
  <si>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</si>
  <si>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</si>
  <si>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</si>
  <si>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</si>
  <si>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</si>
  <si>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</si>
  <si>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</si>
  <si>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</si>
  <si>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</si>
  <si>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</si>
  <si>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</si>
  <si>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</si>
  <si>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</si>
  <si>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</si>
  <si>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</si>
  <si>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</si>
  <si>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</si>
  <si>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</si>
  <si>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</si>
  <si>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</si>
  <si>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</si>
  <si>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</si>
  <si>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</si>
  <si>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</si>
  <si>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</si>
  <si>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</si>
  <si>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</si>
  <si>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</si>
  <si>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</si>
  <si>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</si>
  <si>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</si>
  <si>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</si>
  <si>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</si>
  <si>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</si>
  <si>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</si>
  <si>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</si>
  <si>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</si>
  <si>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</si>
  <si>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</si>
  <si>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</si>
  <si>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</si>
  <si>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</si>
  <si>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</si>
  <si>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</si>
  <si>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</si>
  <si>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</si>
  <si>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</si>
  <si>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</si>
  <si>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</si>
  <si>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</si>
  <si>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</si>
  <si>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</si>
  <si>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</si>
  <si>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</si>
  <si>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</si>
  <si>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</si>
  <si>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</si>
  <si>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</si>
  <si>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</si>
  <si>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</si>
  <si>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</si>
  <si>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</si>
  <si>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</si>
  <si>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</si>
  <si>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</si>
  <si>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</si>
  <si>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</si>
  <si>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</si>
  <si>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</si>
  <si>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</si>
  <si>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</si>
  <si>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</si>
  <si>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</si>
  <si>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</si>
  <si>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</si>
  <si>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</si>
  <si>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</si>
  <si>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</si>
  <si>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</si>
  <si>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</si>
  <si>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</si>
  <si>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</si>
  <si>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</si>
  <si>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</si>
  <si>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</si>
  <si>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</si>
  <si>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</si>
  <si>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</si>
  <si>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</si>
  <si>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</si>
  <si>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</si>
  <si>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</si>
  <si>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</si>
  <si>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</si>
  <si>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</si>
  <si>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</si>
  <si>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</si>
  <si>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</si>
  <si>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</si>
  <si>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</si>
  <si>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</si>
  <si>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</si>
  <si>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</si>
  <si>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</si>
  <si>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</si>
  <si>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</si>
  <si>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</si>
  <si>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</si>
  <si>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</si>
  <si>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</si>
  <si>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</si>
  <si>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</si>
  <si>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</si>
  <si>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</si>
  <si>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</si>
  <si>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</si>
  <si>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</si>
  <si>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</si>
  <si>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</si>
  <si>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</si>
  <si>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</si>
  <si>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</si>
  <si>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</si>
  <si>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</si>
  <si>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</si>
  <si>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</si>
  <si>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</si>
  <si>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</si>
  <si>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</si>
  <si>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</si>
  <si>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</si>
  <si>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</si>
  <si>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</si>
  <si>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</si>
  <si>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</si>
  <si>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</si>
  <si>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</si>
  <si>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</si>
  <si>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</si>
  <si>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</si>
  <si>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</si>
  <si>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</si>
  <si>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</si>
  <si>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</si>
  <si>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</si>
  <si>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</si>
  <si>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</si>
  <si>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</si>
  <si>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</si>
  <si>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</si>
  <si>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</si>
  <si>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</si>
  <si>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</si>
  <si>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</si>
  <si>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</si>
  <si>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</si>
  <si>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</si>
  <si>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</si>
  <si>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</si>
  <si>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</si>
  <si>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</si>
  <si>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</si>
  <si>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</si>
  <si>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</si>
  <si>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</si>
  <si>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</si>
  <si>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</si>
  <si>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</si>
  <si>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</si>
  <si>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</si>
  <si>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</si>
  <si>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</si>
  <si>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</si>
  <si>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</si>
  <si>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</si>
  <si>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</si>
  <si>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</si>
  <si>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</si>
  <si>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</si>
  <si>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</si>
  <si>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</si>
  <si>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</si>
  <si>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</si>
  <si>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</si>
  <si>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</si>
  <si>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</si>
  <si>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</si>
  <si>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</si>
  <si>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</si>
  <si>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</si>
  <si>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</si>
  <si>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</si>
  <si>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</si>
  <si>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</si>
  <si>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</si>
  <si>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</si>
  <si>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</si>
  <si>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</si>
  <si>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</si>
  <si>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</si>
  <si>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</si>
  <si>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</si>
  <si>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</si>
  <si>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</si>
  <si>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</si>
  <si>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</si>
  <si>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</si>
  <si>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</si>
  <si>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</si>
  <si>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</si>
  <si>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</si>
  <si>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</si>
  <si>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</si>
  <si>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</si>
  <si>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</si>
  <si>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</si>
  <si>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</si>
  <si>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</si>
  <si>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</si>
  <si>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</si>
  <si>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</si>
  <si>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</si>
  <si>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</si>
  <si>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</si>
  <si>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</si>
  <si>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</si>
  <si>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</si>
  <si>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</si>
  <si>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</si>
  <si>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</si>
  <si>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</si>
  <si>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</si>
  <si>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</si>
  <si>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</si>
  <si>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</si>
  <si>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</si>
  <si>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</si>
  <si>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</si>
  <si>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</si>
  <si>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</si>
  <si>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</si>
  <si>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</si>
  <si>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</si>
  <si>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</si>
  <si>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</si>
  <si>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</si>
  <si>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</si>
  <si>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</si>
  <si>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</si>
  <si>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</si>
  <si>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</si>
  <si>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</si>
  <si>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</si>
  <si>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</si>
  <si>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</si>
  <si>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</si>
  <si>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</si>
  <si>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</si>
  <si>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</si>
  <si>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</si>
  <si>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</si>
  <si>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</si>
  <si>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</si>
  <si>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</si>
  <si>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</si>
  <si>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</si>
  <si>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</si>
  <si>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</si>
  <si>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</si>
  <si>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</si>
  <si>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</si>
  <si>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</si>
  <si>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</si>
  <si>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</si>
  <si>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</si>
  <si>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</si>
  <si>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</si>
  <si>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</si>
  <si>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</si>
  <si>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</si>
  <si>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</si>
  <si>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</si>
  <si>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</si>
  <si>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</si>
  <si>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</si>
  <si>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</si>
  <si>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</si>
  <si>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</si>
  <si>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</si>
  <si>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</si>
  <si>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</si>
  <si>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</si>
  <si>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</si>
  <si>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</si>
  <si>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</si>
  <si>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</si>
  <si>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</si>
  <si>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</si>
  <si>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</si>
  <si>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</si>
  <si>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</si>
  <si>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</si>
  <si>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</si>
  <si>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</si>
  <si>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</si>
  <si>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</si>
  <si>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</si>
  <si>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</si>
  <si>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</si>
  <si>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</si>
  <si>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</si>
  <si>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</si>
  <si>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</si>
  <si>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</si>
  <si>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</si>
  <si>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</si>
  <si>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</si>
  <si>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</si>
  <si>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</si>
  <si>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</si>
  <si>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</si>
  <si>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</si>
  <si>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</si>
  <si>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</si>
  <si>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</si>
  <si>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</si>
  <si>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</si>
  <si>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</si>
  <si>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</si>
  <si>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</si>
  <si>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</si>
  <si>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</si>
  <si>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</si>
  <si>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</si>
  <si>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</si>
  <si>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</si>
  <si>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</si>
  <si>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</si>
  <si>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</si>
  <si>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</si>
  <si>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</si>
  <si>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</si>
  <si>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</si>
  <si>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</si>
  <si>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</si>
  <si>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</si>
  <si>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</si>
  <si>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</si>
  <si>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</si>
  <si>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</si>
  <si>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</si>
  <si>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</si>
  <si>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</si>
  <si>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</si>
  <si>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</si>
  <si>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</si>
  <si>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</si>
  <si>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</si>
  <si>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</si>
  <si>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</si>
  <si>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</si>
  <si>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</si>
  <si>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</si>
  <si>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</si>
  <si>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</si>
  <si>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</si>
  <si>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</si>
  <si>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</si>
  <si>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</si>
  <si>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</si>
  <si>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</si>
  <si>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</si>
  <si>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</si>
  <si>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</si>
  <si>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</si>
  <si>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</si>
  <si>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</si>
  <si>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</si>
  <si>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</si>
  <si>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</si>
  <si>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</si>
  <si>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</si>
  <si>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</si>
  <si>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</si>
  <si>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</si>
  <si>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</si>
  <si>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</si>
  <si>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</si>
  <si>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</si>
  <si>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</si>
  <si>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</si>
  <si>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</si>
  <si>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</si>
  <si>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</si>
  <si>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</si>
  <si>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</si>
  <si>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</si>
  <si>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</si>
  <si>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</si>
  <si>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</si>
  <si>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</si>
  <si>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</si>
  <si>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</si>
  <si>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</si>
  <si>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</si>
  <si>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</si>
  <si>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</si>
  <si>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</si>
  <si>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</si>
  <si>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</si>
  <si>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</si>
  <si>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</si>
  <si>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</si>
  <si>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</si>
  <si>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</si>
  <si>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</si>
  <si>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</si>
  <si>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</si>
  <si>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</si>
  <si>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</si>
  <si>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</si>
  <si>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</si>
  <si>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</si>
  <si>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</si>
  <si>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</si>
  <si>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</si>
  <si>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</si>
  <si>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</si>
  <si>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</si>
  <si>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</si>
  <si>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</si>
  <si>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</si>
  <si>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</si>
  <si>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</si>
  <si>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</si>
  <si>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</si>
  <si>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</si>
  <si>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</si>
  <si>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</si>
  <si>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</si>
  <si>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</si>
  <si>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</si>
  <si>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</si>
  <si>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</si>
  <si>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</si>
  <si>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</si>
  <si>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</si>
  <si>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</si>
  <si>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</si>
  <si>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</si>
  <si>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</si>
  <si>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</si>
  <si>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</si>
  <si>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</si>
  <si>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</si>
  <si>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</si>
  <si>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</si>
  <si>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</si>
  <si>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</si>
  <si>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</si>
  <si>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</si>
  <si>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</si>
  <si>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</si>
  <si>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</si>
  <si>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</si>
  <si>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</si>
  <si>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</si>
  <si>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</si>
  <si>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</si>
  <si>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</si>
  <si>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</si>
  <si>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</si>
  <si>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</si>
  <si>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</si>
  <si>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</si>
  <si>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</si>
  <si>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</si>
  <si>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</si>
  <si>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</si>
  <si>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</si>
  <si>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</si>
  <si>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</si>
  <si>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</si>
  <si>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</si>
  <si>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</si>
  <si>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</si>
  <si>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</si>
  <si>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</si>
  <si>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</si>
  <si>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</si>
  <si>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</si>
  <si>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</si>
  <si>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</si>
  <si>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</si>
  <si>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</si>
  <si>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</si>
  <si>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</si>
  <si>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</si>
  <si>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</si>
  <si>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</si>
  <si>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</si>
  <si>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</si>
  <si>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</si>
  <si>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</si>
  <si>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</si>
  <si>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</si>
  <si>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</si>
  <si>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</si>
  <si>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</si>
  <si>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</si>
  <si>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</si>
  <si>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</si>
  <si>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</si>
  <si>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</si>
  <si>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</si>
  <si>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</si>
  <si>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</si>
  <si>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</si>
  <si>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</si>
  <si>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</si>
  <si>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</si>
  <si>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</si>
  <si>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</si>
  <si>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</si>
  <si>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</si>
  <si>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</si>
  <si>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</si>
  <si>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</si>
  <si>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</si>
  <si>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</si>
  <si>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</si>
  <si>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</si>
  <si>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</si>
  <si>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</si>
  <si>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</si>
  <si>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</si>
  <si>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</si>
  <si>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</si>
  <si>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</si>
  <si>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</si>
  <si>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</si>
  <si>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</si>
  <si>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</si>
  <si>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</si>
  <si>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</si>
  <si>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</si>
  <si>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</si>
  <si>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</si>
  <si>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</si>
  <si>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</si>
  <si>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</si>
  <si>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</si>
  <si>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</si>
  <si>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</si>
  <si>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</si>
  <si>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</si>
  <si>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</si>
  <si>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</si>
  <si>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</si>
  <si>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</si>
  <si>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</si>
  <si>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</si>
  <si>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</si>
  <si>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</si>
  <si>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</si>
  <si>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</si>
  <si>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</si>
  <si>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</si>
  <si>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</si>
  <si>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</si>
  <si>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</si>
  <si>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</si>
  <si>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</si>
  <si>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</si>
  <si>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</si>
  <si>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</si>
  <si>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</si>
  <si>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</si>
  <si>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</si>
  <si>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</si>
  <si>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</si>
  <si>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</si>
  <si>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</si>
  <si>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</si>
  <si>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</si>
  <si>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</si>
  <si>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</si>
  <si>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</si>
  <si>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</si>
  <si>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</si>
  <si>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</si>
  <si>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</si>
  <si>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</si>
  <si>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</si>
  <si>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</si>
  <si>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</si>
  <si>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</si>
  <si>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</si>
  <si>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</si>
  <si>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</si>
  <si>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</si>
  <si>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</si>
  <si>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</si>
  <si>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</si>
  <si>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</si>
  <si>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</si>
  <si>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</si>
  <si>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</si>
  <si>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</si>
  <si>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</si>
  <si>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</si>
  <si>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</si>
  <si>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</si>
  <si>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</si>
  <si>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</si>
  <si>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</si>
  <si>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</si>
  <si>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</si>
  <si>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</si>
  <si>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</si>
  <si>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</si>
  <si>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</si>
  <si>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</si>
  <si>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</si>
  <si>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</si>
  <si>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</si>
  <si>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</si>
  <si>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</si>
  <si>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</si>
  <si>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</si>
  <si>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</si>
  <si>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</si>
  <si>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</si>
  <si>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</si>
  <si>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</si>
  <si>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</si>
  <si>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</si>
  <si>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</si>
  <si>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</si>
  <si>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</si>
  <si>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</si>
  <si>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</si>
  <si>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</si>
  <si>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</si>
  <si>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</si>
  <si>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</si>
  <si>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</si>
  <si>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</si>
  <si>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</si>
  <si>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</si>
  <si>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</si>
  <si>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</si>
  <si>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</si>
  <si>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</si>
  <si>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</si>
  <si>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</si>
  <si>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</si>
  <si>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</si>
  <si>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</si>
  <si>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</si>
  <si>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</si>
  <si>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</si>
  <si>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</si>
  <si>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</si>
  <si>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</si>
  <si>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</si>
  <si>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</si>
  <si>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</si>
  <si>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</si>
  <si>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</si>
  <si>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</si>
  <si>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</si>
  <si>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</si>
  <si>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</si>
  <si>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</si>
  <si>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</si>
  <si>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</si>
  <si>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</si>
  <si>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</si>
  <si>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</si>
  <si>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</si>
  <si>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</si>
  <si>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</si>
  <si>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</si>
  <si>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</si>
  <si>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</si>
  <si>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</si>
  <si>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</si>
  <si>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</si>
  <si>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</si>
  <si>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</si>
  <si>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</si>
  <si>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</si>
  <si>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</si>
  <si>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</si>
  <si>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</si>
  <si>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</si>
  <si>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</si>
  <si>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</si>
  <si>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</si>
  <si>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</si>
  <si>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</si>
  <si>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</si>
  <si>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</si>
  <si>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</si>
  <si>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</si>
  <si>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</si>
  <si>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</si>
  <si>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</si>
  <si>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</si>
  <si>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</si>
  <si>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</si>
  <si>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</si>
  <si>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</si>
  <si>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</si>
  <si>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</si>
  <si>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</si>
  <si>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</si>
  <si>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</si>
  <si>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</si>
  <si>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</si>
  <si>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</si>
  <si>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</si>
  <si>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</si>
  <si>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</si>
  <si>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</si>
  <si>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</si>
  <si>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</si>
  <si>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</si>
  <si>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</si>
  <si>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</si>
  <si>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</si>
  <si>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</si>
  <si>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</si>
  <si>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</si>
  <si>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</si>
  <si>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</si>
  <si>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</si>
  <si>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</si>
  <si>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</si>
  <si>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</si>
  <si>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</si>
  <si>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</si>
  <si>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</si>
  <si>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</si>
  <si>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</si>
  <si>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</si>
  <si>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</si>
  <si>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</si>
  <si>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</si>
  <si>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</si>
  <si>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</si>
  <si>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</si>
  <si>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</si>
  <si>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</si>
  <si>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</si>
  <si>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</si>
  <si>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</si>
  <si>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</si>
  <si>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</si>
  <si>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</si>
  <si>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</si>
  <si>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</si>
  <si>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</si>
  <si>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</si>
  <si>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</si>
  <si>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</si>
  <si>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</si>
  <si>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</si>
  <si>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</si>
  <si>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</si>
  <si>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</si>
  <si>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</si>
  <si>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</si>
  <si>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</si>
  <si>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</si>
  <si>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</si>
  <si>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</si>
  <si>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</si>
  <si>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</si>
  <si>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</si>
  <si>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</si>
  <si>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</si>
  <si>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</si>
  <si>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</si>
  <si>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</si>
  <si>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</si>
  <si>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</si>
  <si>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</si>
  <si>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</si>
  <si>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</si>
  <si>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</si>
  <si>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</si>
  <si>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</si>
  <si>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</si>
  <si>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</si>
  <si>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</si>
  <si>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</si>
  <si>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</si>
  <si>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</si>
  <si>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</si>
  <si>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</si>
  <si>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</si>
  <si>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</si>
  <si>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</si>
  <si>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</si>
  <si>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</si>
  <si>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</si>
  <si>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</si>
  <si>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</si>
  <si>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</si>
  <si>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</si>
  <si>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</si>
  <si>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</si>
  <si>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</si>
  <si>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</si>
  <si>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</si>
  <si>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</si>
  <si>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</si>
  <si>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</si>
  <si>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</si>
  <si>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</si>
  <si>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</si>
  <si>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</si>
  <si>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</si>
  <si>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</si>
  <si>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</si>
  <si>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</si>
  <si>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</si>
  <si>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</si>
  <si>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</si>
  <si>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</si>
  <si>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</si>
  <si>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</si>
  <si>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</si>
  <si>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</si>
  <si>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</si>
  <si>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</si>
  <si>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</si>
  <si>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</si>
  <si>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</si>
  <si>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</si>
  <si>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</si>
  <si>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</si>
  <si>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</si>
  <si>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</si>
  <si>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</si>
  <si>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</si>
  <si>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</si>
  <si>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</si>
  <si>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</si>
  <si>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</si>
  <si>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</si>
  <si>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</si>
  <si>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</si>
  <si>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</si>
  <si>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</si>
  <si>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</si>
  <si>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</si>
  <si>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</si>
  <si>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</si>
  <si>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</si>
  <si>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</si>
  <si>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</si>
  <si>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</si>
  <si>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</si>
  <si>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</si>
  <si>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</si>
  <si>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</si>
  <si>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</si>
  <si>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</si>
  <si>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</si>
  <si>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</si>
  <si>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</si>
  <si>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</si>
  <si>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</si>
  <si>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</si>
  <si>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</si>
  <si>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</si>
  <si>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</si>
  <si>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</si>
  <si>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</si>
  <si>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</si>
  <si>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</si>
  <si>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</si>
  <si>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</si>
  <si>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</si>
  <si>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</si>
  <si>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</si>
  <si>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</si>
  <si>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</si>
  <si>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</si>
  <si>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</si>
  <si>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</si>
  <si>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</si>
  <si>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</si>
  <si>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</si>
  <si>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</si>
  <si>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</si>
  <si>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</si>
  <si>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</si>
  <si>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</si>
  <si>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</si>
  <si>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</si>
  <si>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</si>
  <si>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</si>
  <si>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</si>
  <si>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</si>
  <si>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</si>
  <si>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</si>
  <si>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</si>
  <si>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</si>
  <si>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</si>
  <si>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</si>
  <si>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</si>
  <si>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</si>
  <si>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</si>
  <si>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</si>
  <si>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</si>
  <si>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</si>
  <si>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</si>
  <si>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</si>
  <si>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</si>
  <si>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</si>
  <si>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</si>
  <si>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</si>
  <si>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</si>
  <si>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</si>
  <si>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</si>
  <si>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</si>
  <si>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</si>
  <si>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</si>
  <si>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</si>
  <si>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</si>
  <si>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</si>
  <si>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</si>
  <si>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</si>
  <si>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</si>
  <si>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</si>
  <si>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</si>
  <si>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</si>
  <si>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</si>
  <si>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</si>
  <si>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</si>
  <si>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</si>
  <si>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</si>
  <si>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</si>
  <si>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</si>
  <si>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</si>
  <si>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</si>
  <si>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</si>
  <si>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</si>
  <si>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</si>
  <si>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</si>
  <si>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</si>
  <si>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</si>
  <si>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</si>
  <si>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</si>
  <si>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</si>
  <si>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</si>
  <si>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</si>
  <si>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</si>
  <si>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</si>
  <si>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</si>
  <si>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</si>
  <si>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</si>
  <si>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</si>
  <si>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</si>
  <si>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</si>
  <si>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</si>
  <si>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</si>
  <si>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</si>
  <si>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</si>
  <si>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</si>
  <si>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</si>
  <si>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</si>
  <si>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</si>
  <si>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</si>
  <si>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</si>
  <si>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</si>
  <si>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</si>
  <si>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</si>
  <si>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</si>
  <si>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</si>
  <si>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</si>
  <si>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</si>
  <si>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</si>
  <si>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</si>
  <si>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</si>
  <si>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</si>
  <si>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</si>
  <si>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</si>
  <si>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</si>
  <si>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</si>
  <si>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</si>
  <si>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</si>
  <si>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</si>
  <si>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</si>
  <si>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</si>
  <si>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</si>
  <si>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</si>
  <si>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</si>
  <si>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</si>
  <si>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</si>
  <si>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</si>
  <si>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</si>
  <si>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</si>
  <si>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</si>
  <si>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</si>
  <si>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</si>
  <si>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</si>
  <si>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</si>
  <si>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</si>
  <si>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</si>
  <si>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</si>
  <si>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</si>
  <si>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</si>
  <si>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</si>
  <si>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</si>
  <si>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</si>
  <si>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</si>
  <si>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</si>
  <si>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</si>
  <si>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</si>
  <si>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</si>
  <si>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</si>
  <si>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</si>
  <si>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</si>
  <si>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</si>
  <si>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</si>
  <si>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</si>
  <si>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</si>
  <si>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</si>
  <si>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</si>
  <si>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</si>
  <si>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</si>
  <si>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</si>
  <si>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</si>
  <si>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</si>
  <si>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</si>
  <si>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</si>
  <si>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</si>
  <si>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</si>
  <si>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</si>
  <si>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</si>
  <si>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</si>
  <si>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</si>
  <si>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</si>
  <si>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</si>
  <si>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</si>
  <si>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</si>
  <si>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</si>
  <si>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</si>
  <si>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</si>
  <si>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</si>
  <si>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</si>
  <si>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</si>
  <si>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</si>
  <si>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</si>
  <si>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</si>
  <si>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</si>
  <si>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</si>
  <si>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</si>
  <si>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</si>
  <si>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</si>
  <si>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</si>
  <si>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</si>
  <si>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</si>
  <si>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</si>
  <si>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</si>
  <si>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</si>
  <si>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</si>
  <si>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</si>
  <si>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</si>
  <si>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</si>
  <si>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</si>
  <si>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</si>
  <si>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</si>
  <si>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</si>
  <si>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</si>
  <si>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</si>
  <si>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</si>
  <si>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</si>
  <si>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</si>
  <si>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</si>
  <si>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</si>
  <si>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</si>
  <si>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</si>
  <si>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</si>
  <si>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</si>
  <si>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</si>
  <si>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</si>
  <si>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</si>
  <si>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</si>
  <si>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</si>
  <si>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</si>
  <si>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</si>
  <si>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</si>
  <si>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</si>
  <si>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</si>
  <si>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</si>
  <si>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</si>
  <si>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</si>
  <si>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</si>
  <si>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</si>
  <si>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</si>
  <si>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</si>
  <si>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</si>
  <si>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</si>
  <si>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</si>
  <si>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</si>
  <si>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</si>
  <si>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</si>
  <si>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</si>
  <si>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</si>
  <si>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</si>
  <si>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</si>
  <si>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</si>
  <si>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</si>
  <si>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</si>
  <si>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</si>
  <si>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</si>
  <si>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</si>
  <si>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</si>
  <si>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</si>
  <si>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</si>
  <si>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</si>
  <si>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</si>
  <si>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</si>
  <si>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</si>
  <si>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</si>
  <si>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</si>
  <si>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</si>
  <si>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</si>
  <si>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</si>
  <si>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</si>
  <si>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</si>
  <si>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</si>
  <si>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</si>
  <si>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</si>
  <si>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</si>
  <si>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</si>
  <si>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</si>
  <si>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</si>
  <si>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</si>
  <si>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</si>
  <si>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</si>
  <si>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</si>
  <si>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</si>
  <si>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</si>
  <si>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</si>
  <si>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</si>
  <si>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</si>
  <si>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</si>
  <si>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</si>
  <si>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</si>
  <si>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</si>
  <si>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</si>
  <si>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</si>
  <si>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</si>
  <si>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</si>
  <si>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</si>
  <si>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</si>
  <si>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</si>
  <si>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</si>
  <si>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</si>
  <si>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</si>
  <si>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</si>
  <si>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</si>
  <si>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</si>
  <si>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</si>
  <si>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</si>
  <si>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</si>
  <si>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</si>
  <si>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</si>
  <si>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</si>
  <si>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</si>
  <si>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</si>
  <si>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</si>
  <si>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</si>
  <si>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</si>
  <si>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</si>
  <si>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</si>
  <si>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</si>
  <si>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</si>
  <si>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</si>
  <si>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</si>
  <si>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</si>
  <si>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</si>
  <si>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</si>
  <si>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</si>
  <si>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</si>
  <si>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</si>
  <si>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</si>
  <si>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</si>
  <si>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</si>
  <si>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</si>
  <si>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</si>
  <si>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</si>
  <si>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</si>
  <si>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</si>
  <si>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</si>
  <si>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</si>
  <si>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</si>
  <si>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</si>
  <si>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</si>
  <si>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</si>
  <si>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</si>
  <si>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</si>
  <si>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</si>
  <si>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</si>
  <si>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</si>
  <si>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</si>
  <si>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</si>
  <si>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</si>
  <si>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</si>
  <si>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</si>
  <si>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</si>
  <si>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</si>
  <si>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</si>
  <si>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</si>
  <si>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</si>
  <si>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</si>
  <si>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</si>
  <si>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</si>
  <si>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</si>
  <si>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</si>
  <si>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</si>
  <si>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</si>
  <si>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</si>
  <si>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</si>
  <si>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</si>
  <si>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</si>
  <si>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</si>
  <si>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</si>
  <si>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</si>
  <si>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</si>
  <si>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</si>
  <si>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</si>
  <si>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</si>
  <si>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</si>
  <si>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</si>
  <si>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</si>
  <si>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</si>
  <si>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</si>
  <si>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</si>
  <si>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</si>
  <si>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</si>
  <si>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</si>
  <si>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</si>
  <si>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</si>
  <si>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</si>
  <si>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</si>
  <si>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</si>
  <si>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</si>
  <si>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</si>
  <si>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</si>
  <si>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</si>
  <si>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</si>
  <si>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</si>
  <si>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</si>
  <si>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</si>
  <si>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</si>
  <si>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</si>
  <si>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</si>
  <si>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</si>
  <si>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</si>
  <si>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</si>
  <si>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</si>
  <si>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</si>
  <si>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</si>
  <si>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</si>
  <si>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</si>
  <si>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</si>
  <si>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</si>
  <si>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</si>
  <si>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</si>
  <si>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</si>
  <si>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</si>
  <si>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</si>
  <si>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</si>
  <si>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</si>
  <si>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</si>
  <si>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</si>
  <si>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</si>
  <si>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</si>
  <si>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</si>
  <si>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</si>
  <si>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</si>
  <si>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</si>
  <si>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</si>
  <si>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</si>
  <si>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</si>
  <si>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</si>
  <si>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</si>
  <si>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</si>
  <si>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</si>
  <si>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</si>
  <si>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</si>
  <si>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</si>
  <si>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</si>
  <si>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</si>
  <si>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</si>
  <si>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</si>
  <si>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</si>
  <si>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</si>
  <si>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</si>
  <si>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</si>
  <si>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</si>
  <si>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</si>
  <si>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</si>
  <si>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</si>
  <si>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</si>
  <si>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</si>
  <si>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</si>
  <si>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</si>
  <si>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</si>
  <si>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</si>
  <si>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</si>
  <si>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</si>
  <si>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</si>
  <si>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</si>
  <si>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</si>
  <si>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</si>
  <si>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</si>
  <si>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</si>
  <si>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</si>
  <si>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</si>
  <si>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</si>
  <si>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</si>
  <si>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</si>
  <si>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</si>
  <si>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</si>
  <si>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</si>
  <si>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</si>
  <si>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</si>
  <si>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</si>
  <si>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</si>
  <si>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</si>
  <si>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</si>
  <si>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</si>
  <si>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</si>
  <si>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</si>
  <si>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</si>
  <si>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</si>
  <si>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</si>
  <si>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</si>
  <si>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</si>
  <si>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</si>
  <si>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</si>
  <si>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</si>
  <si>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</si>
  <si>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</si>
  <si>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</si>
  <si>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</si>
  <si>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</si>
  <si>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</si>
  <si>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</si>
  <si>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</si>
  <si>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</si>
  <si>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</si>
  <si>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</si>
  <si>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</si>
  <si>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</si>
  <si>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</si>
  <si>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</si>
  <si>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</si>
  <si>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</si>
  <si>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</si>
  <si>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</si>
  <si>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</si>
  <si>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</si>
  <si>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</si>
  <si>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</si>
  <si>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</si>
  <si>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</si>
  <si>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</si>
  <si>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</si>
  <si>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</si>
  <si>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</si>
  <si>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</si>
  <si>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</si>
  <si>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</si>
  <si>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</si>
  <si>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</si>
  <si>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</si>
  <si>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</si>
  <si>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</si>
  <si>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</si>
  <si>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</si>
  <si>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</si>
  <si>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</si>
  <si>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</si>
  <si>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</si>
  <si>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</si>
  <si>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</si>
  <si>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</si>
  <si>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</si>
  <si>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</si>
  <si>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</si>
  <si>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</si>
  <si>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</si>
  <si>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</si>
  <si>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</si>
  <si>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</si>
  <si>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</si>
  <si>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</si>
  <si>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</si>
  <si>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</si>
  <si>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</si>
  <si>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</si>
  <si>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</si>
  <si>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</si>
  <si>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</si>
  <si>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</si>
  <si>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</si>
  <si>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</si>
  <si>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</si>
  <si>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</si>
  <si>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</si>
  <si>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</si>
  <si>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</si>
  <si>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</si>
  <si>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</si>
  <si>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</si>
  <si>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</si>
  <si>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</si>
  <si>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</si>
  <si>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</si>
  <si>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</si>
  <si>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</si>
  <si>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</si>
  <si>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</si>
  <si>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</si>
  <si>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</si>
  <si>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</si>
  <si>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</si>
  <si>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</si>
  <si>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</si>
  <si>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</si>
  <si>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</si>
  <si>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</si>
  <si>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</si>
  <si>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</si>
  <si>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</si>
  <si>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</si>
  <si>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</si>
  <si>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</si>
  <si>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</si>
  <si>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</si>
  <si>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</si>
  <si>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</si>
  <si>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</si>
  <si>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</si>
  <si>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</si>
  <si>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</si>
  <si>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</si>
  <si>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</si>
  <si>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</si>
  <si>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</si>
  <si>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</si>
  <si>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</si>
  <si>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</si>
  <si>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</si>
  <si>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</si>
  <si>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</si>
  <si>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</si>
  <si>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</si>
  <si>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</si>
  <si>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</si>
  <si>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</si>
  <si>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</si>
  <si>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</si>
  <si>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</si>
  <si>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</si>
  <si>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</si>
  <si>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</si>
  <si>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</si>
  <si>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</si>
  <si>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</si>
  <si>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</si>
  <si>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</si>
  <si>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</si>
  <si>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</si>
  <si>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</si>
  <si>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</si>
  <si>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</si>
  <si>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</si>
  <si>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</si>
  <si>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</si>
  <si>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</si>
  <si>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</si>
  <si>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</si>
  <si>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</si>
  <si>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</si>
  <si>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</si>
  <si>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</si>
  <si>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</si>
  <si>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</si>
  <si>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</si>
  <si>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</si>
  <si>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</si>
  <si>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</si>
  <si>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</si>
  <si>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</si>
  <si>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</si>
  <si>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</si>
  <si>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</si>
  <si>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</si>
  <si>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</si>
  <si>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</si>
  <si>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</si>
  <si>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</si>
  <si>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</si>
  <si>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</si>
  <si>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</si>
  <si>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</si>
  <si>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</si>
  <si>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</si>
  <si>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</si>
  <si>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</si>
  <si>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</si>
  <si>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</si>
  <si>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</si>
  <si>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</si>
  <si>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</si>
  <si>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</si>
  <si>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</si>
  <si>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</si>
  <si>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</si>
  <si>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</si>
  <si>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</si>
  <si>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</si>
  <si>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</si>
  <si>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</si>
  <si>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</si>
  <si>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</si>
  <si>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</si>
  <si>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</si>
  <si>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</si>
  <si>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</si>
  <si>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</si>
  <si>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</si>
  <si>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</si>
  <si>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</si>
  <si>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</si>
  <si>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</si>
  <si>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</si>
  <si>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</si>
  <si>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</si>
  <si>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</si>
  <si>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</si>
  <si>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</si>
  <si>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</si>
  <si>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</si>
  <si>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</si>
  <si>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</si>
  <si>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</si>
  <si>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</si>
  <si>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</si>
  <si>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</si>
  <si>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</si>
  <si>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</si>
  <si>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</si>
  <si>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</si>
  <si>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</si>
  <si>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</si>
  <si>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</si>
  <si>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</si>
  <si>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</si>
  <si>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</si>
  <si>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</si>
  <si>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</si>
  <si>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</si>
  <si>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</si>
  <si>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</si>
  <si>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</si>
  <si>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</si>
  <si>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</si>
  <si>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</si>
  <si>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</si>
  <si>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</si>
  <si>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</si>
  <si>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</si>
  <si>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</si>
  <si>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</si>
  <si>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</si>
  <si>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</si>
  <si>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</si>
  <si>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</si>
  <si>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</si>
  <si>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</si>
  <si>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</si>
  <si>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</si>
  <si>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</si>
  <si>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</si>
  <si>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</si>
  <si>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</si>
  <si>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</si>
  <si>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</si>
  <si>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</si>
  <si>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</si>
  <si>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</si>
  <si>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</si>
  <si>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</si>
  <si>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</si>
  <si>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</si>
  <si>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</si>
  <si>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</si>
  <si>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</si>
  <si>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</si>
  <si>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</si>
  <si>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</si>
  <si>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</si>
  <si>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</si>
  <si>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</si>
  <si>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</si>
  <si>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</si>
  <si>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</si>
  <si>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</si>
  <si>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</si>
  <si>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</si>
  <si>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</si>
  <si>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</si>
  <si>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</si>
  <si>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</si>
  <si>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</si>
  <si>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</si>
  <si>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</si>
  <si>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</si>
  <si>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</si>
  <si>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</si>
  <si>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</si>
  <si>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</si>
  <si>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</si>
  <si>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</si>
  <si>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</si>
  <si>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</si>
  <si>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</si>
  <si>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</si>
  <si>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</si>
  <si>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</si>
  <si>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</si>
  <si>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</si>
  <si>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</si>
  <si>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</si>
  <si>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</si>
  <si>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</si>
  <si>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</si>
  <si>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</si>
  <si>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</si>
  <si>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</si>
  <si>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</si>
  <si>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</si>
  <si>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</si>
  <si>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</si>
  <si>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</si>
  <si>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</si>
  <si>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</si>
  <si>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</si>
  <si>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</si>
  <si>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</si>
  <si>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</si>
  <si>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</si>
  <si>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</si>
  <si>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</si>
  <si>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</si>
  <si>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</si>
  <si>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</si>
  <si>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</si>
  <si>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</si>
  <si>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</si>
  <si>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</si>
  <si>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</si>
  <si>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</si>
  <si>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</si>
  <si>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</si>
  <si>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</si>
  <si>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</si>
  <si>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</si>
  <si>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</si>
  <si>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</si>
  <si>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</si>
  <si>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</si>
  <si>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</si>
  <si>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</si>
  <si>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</si>
  <si>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</si>
  <si>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</si>
  <si>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</si>
  <si>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</si>
  <si>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</si>
  <si>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</si>
  <si>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</si>
  <si>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</si>
  <si>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</si>
  <si>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</si>
  <si>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</si>
  <si>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</si>
  <si>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</si>
  <si>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</si>
  <si>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</si>
  <si>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</si>
  <si>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</si>
  <si>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</si>
  <si>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</si>
  <si>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</si>
  <si>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</si>
  <si>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</si>
  <si>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</si>
  <si>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</si>
  <si>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</si>
  <si>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</si>
  <si>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</si>
  <si>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</si>
  <si>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</si>
  <si>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</si>
  <si>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</si>
  <si>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</si>
  <si>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</si>
  <si>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</si>
  <si>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</si>
  <si>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</si>
  <si>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</si>
  <si>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</si>
  <si>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</si>
  <si>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</si>
  <si>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</si>
  <si>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</si>
  <si>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</si>
  <si>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</si>
  <si>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</si>
  <si>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</si>
  <si>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</si>
  <si>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</si>
  <si>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</si>
  <si>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</si>
  <si>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</si>
  <si>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</si>
  <si>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</si>
  <si>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</si>
  <si>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</si>
  <si>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</si>
  <si>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</si>
  <si>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</si>
  <si>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</si>
  <si>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</si>
  <si>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</si>
  <si>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</si>
  <si>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</si>
  <si>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</si>
  <si>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</si>
  <si>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</si>
  <si>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</si>
  <si>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</si>
  <si>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</si>
  <si>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</si>
  <si>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</si>
  <si>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</si>
  <si>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</si>
  <si>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</si>
  <si>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</si>
  <si>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</si>
  <si>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</si>
  <si>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</si>
  <si>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</si>
  <si>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</si>
  <si>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</si>
  <si>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</si>
  <si>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</si>
  <si>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</si>
  <si>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</si>
  <si>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</si>
  <si>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</si>
  <si>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</si>
  <si>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</si>
  <si>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</si>
  <si>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</si>
  <si>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</si>
  <si>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</si>
  <si>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</si>
  <si>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</si>
  <si>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</si>
  <si>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</si>
  <si>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</si>
  <si>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</si>
  <si>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</si>
  <si>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</si>
  <si>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</si>
  <si>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</si>
  <si>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</si>
  <si>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</si>
  <si>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</si>
  <si>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</si>
  <si>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</si>
  <si>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</si>
  <si>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</si>
  <si>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</si>
  <si>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</si>
  <si>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</si>
  <si>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</si>
  <si>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</si>
  <si>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</si>
  <si>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</si>
  <si>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</si>
  <si>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</si>
  <si>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</si>
  <si>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</si>
  <si>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</si>
  <si>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</si>
  <si>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</si>
  <si>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</si>
  <si>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</si>
  <si>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</si>
  <si>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</si>
  <si>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</si>
  <si>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</si>
  <si>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</si>
  <si>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</si>
  <si>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</si>
  <si>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</si>
  <si>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</si>
  <si>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</si>
  <si>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</si>
  <si>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</si>
  <si>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</si>
  <si>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</si>
  <si>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</si>
  <si>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</si>
  <si>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</si>
  <si>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</si>
  <si>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</si>
  <si>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</si>
  <si>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</si>
  <si>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</si>
  <si>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</si>
  <si>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</si>
  <si>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</si>
  <si>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</si>
  <si>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</si>
  <si>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</si>
  <si>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</si>
  <si>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</si>
  <si>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</si>
  <si>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</si>
  <si>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</si>
  <si>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</si>
  <si>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</si>
  <si>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</si>
  <si>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</si>
  <si>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</si>
  <si>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</si>
  <si>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</si>
  <si>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</si>
  <si>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</si>
  <si>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</si>
  <si>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</si>
  <si>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</si>
  <si>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</si>
  <si>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</si>
  <si>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</si>
  <si>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</si>
  <si>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</si>
  <si>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</si>
  <si>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</si>
  <si>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</si>
  <si>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</si>
  <si>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</si>
  <si>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</si>
  <si>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</si>
  <si>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</si>
  <si>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</si>
  <si>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</si>
  <si>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</si>
  <si>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</si>
  <si>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</si>
  <si>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</si>
  <si>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</si>
  <si>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</si>
  <si>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</si>
  <si>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</si>
  <si>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</si>
  <si>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</si>
  <si>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</si>
  <si>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</si>
  <si>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</si>
  <si>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</si>
  <si>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</si>
  <si>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</si>
  <si>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</si>
  <si>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</si>
  <si>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</si>
  <si>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</si>
  <si>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</si>
  <si>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</si>
  <si>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</si>
  <si>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</si>
  <si>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</si>
  <si>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</si>
  <si>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</si>
  <si>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</si>
  <si>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</si>
  <si>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</si>
  <si>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</si>
  <si>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</si>
  <si>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</si>
  <si>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</si>
  <si>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</si>
  <si>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</si>
  <si>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</si>
  <si>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</si>
  <si>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</si>
  <si>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</si>
  <si>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</si>
  <si>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</si>
  <si>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</si>
  <si>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</si>
  <si>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</si>
  <si>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</si>
  <si>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</si>
  <si>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</si>
  <si>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</si>
  <si>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</si>
  <si>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</si>
  <si>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</si>
  <si>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</si>
  <si>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</si>
  <si>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</si>
  <si>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</si>
  <si>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</si>
  <si>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</si>
  <si>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</si>
  <si>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</si>
  <si>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</si>
  <si>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</si>
  <si>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</si>
  <si>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</si>
  <si>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</si>
  <si>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</si>
  <si>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</si>
  <si>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</si>
  <si>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</si>
  <si>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</si>
  <si>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</si>
  <si>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</si>
  <si>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</si>
  <si>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</si>
  <si>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</si>
  <si>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</si>
  <si>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</si>
  <si>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</si>
  <si>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</si>
  <si>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</si>
  <si>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</si>
  <si>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</si>
  <si>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</si>
  <si>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</si>
  <si>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</si>
  <si>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</si>
  <si>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</si>
  <si>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</si>
  <si>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</si>
  <si>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</si>
  <si>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</si>
  <si>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</si>
  <si>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</si>
  <si>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</si>
  <si>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</si>
  <si>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</si>
  <si>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</si>
  <si>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</si>
  <si>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</si>
  <si>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</si>
  <si>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</si>
  <si>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</si>
  <si>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</si>
  <si>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</si>
  <si>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</si>
  <si>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</si>
  <si>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</si>
  <si>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</si>
  <si>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</si>
  <si>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</si>
  <si>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</si>
  <si>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</si>
  <si>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</si>
  <si>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</si>
  <si>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</si>
  <si>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</si>
  <si>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</si>
  <si>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</si>
  <si>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</si>
  <si>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</si>
  <si>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</si>
  <si>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</si>
  <si>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</si>
  <si>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</si>
  <si>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</si>
  <si>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</si>
  <si>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</si>
  <si>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</si>
  <si>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</si>
  <si>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</si>
  <si>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</si>
  <si>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</si>
  <si>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</si>
  <si>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</si>
  <si>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</si>
  <si>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</si>
  <si>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</si>
  <si>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</si>
  <si>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</si>
  <si>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</si>
  <si>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</si>
  <si>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</si>
  <si>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</si>
  <si>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</si>
  <si>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</si>
  <si>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</si>
  <si>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</si>
  <si>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</si>
  <si>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</si>
  <si>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</si>
  <si>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</si>
  <si>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</si>
  <si>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</si>
  <si>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</si>
  <si>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</si>
  <si>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</si>
  <si>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</si>
  <si>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</si>
  <si>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</si>
  <si>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</si>
  <si>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</si>
  <si>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</si>
  <si>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</si>
  <si>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</si>
  <si>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</si>
  <si>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</si>
  <si>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</si>
  <si>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</si>
  <si>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</si>
  <si>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</si>
  <si>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</si>
  <si>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</si>
  <si>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</si>
  <si>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</si>
  <si>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</si>
  <si>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</si>
  <si>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</si>
  <si>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</si>
  <si>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</si>
  <si>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</si>
  <si>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</si>
  <si>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</si>
  <si>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</si>
  <si>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</si>
  <si>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</si>
  <si>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</si>
  <si>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</si>
  <si>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</si>
  <si>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</si>
  <si>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</si>
  <si>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</si>
  <si>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</si>
  <si>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</si>
  <si>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</si>
  <si>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</si>
  <si>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</si>
  <si>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</si>
  <si>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</si>
  <si>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</si>
  <si>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</si>
  <si>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</si>
  <si>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</si>
  <si>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</si>
  <si>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</si>
  <si>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</si>
  <si>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</si>
  <si>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</si>
  <si>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</si>
  <si>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</si>
  <si>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</si>
  <si>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</si>
  <si>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</si>
  <si>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</si>
  <si>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</si>
  <si>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</si>
  <si>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</si>
  <si>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</si>
  <si>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</si>
  <si>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</si>
  <si>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</si>
  <si>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</si>
  <si>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</si>
  <si>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</si>
  <si>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</si>
  <si>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</si>
  <si>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</si>
  <si>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</si>
  <si>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</si>
  <si>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</si>
  <si>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</si>
  <si>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</si>
  <si>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</si>
  <si>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</si>
  <si>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</si>
  <si>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</si>
  <si>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</si>
  <si>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</si>
  <si>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</si>
  <si>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</si>
  <si>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</si>
  <si>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</si>
  <si>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</si>
  <si>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</si>
  <si>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</si>
  <si>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</si>
  <si>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</si>
  <si>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</si>
  <si>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</si>
  <si>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</si>
  <si>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</si>
  <si>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</si>
  <si>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</si>
  <si>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</si>
  <si>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</si>
  <si>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</si>
  <si>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</si>
  <si>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</si>
  <si>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</si>
  <si>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</si>
  <si>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</si>
  <si>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</si>
  <si>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</si>
  <si>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</si>
  <si>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</si>
  <si>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</si>
  <si>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</si>
  <si>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</si>
  <si>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</si>
  <si>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</si>
  <si>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</si>
  <si>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</si>
  <si>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</si>
  <si>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</si>
  <si>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</si>
  <si>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</si>
  <si>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</si>
  <si>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</si>
  <si>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</si>
  <si>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</si>
  <si>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</si>
  <si>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</si>
  <si>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</si>
  <si>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</si>
  <si>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</si>
  <si>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</si>
  <si>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</si>
  <si>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</si>
  <si>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</si>
  <si>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</si>
  <si>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</si>
  <si>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</si>
  <si>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</si>
  <si>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</si>
  <si>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</si>
  <si>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</si>
  <si>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</si>
  <si>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</si>
  <si>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</si>
  <si>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</si>
  <si>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</si>
  <si>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</si>
  <si>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</si>
  <si>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</si>
  <si>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</si>
  <si>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</si>
  <si>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</si>
  <si>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</si>
  <si>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</si>
  <si>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</si>
  <si>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</si>
  <si>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</si>
  <si>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</si>
  <si>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</si>
  <si>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</si>
  <si>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</si>
  <si>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</si>
  <si>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</si>
  <si>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</si>
  <si>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</si>
  <si>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</si>
  <si>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</si>
  <si>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</si>
  <si>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</si>
  <si>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</si>
  <si>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</si>
  <si>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</si>
  <si>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</si>
  <si>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</si>
  <si>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</si>
  <si>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</si>
  <si>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</si>
  <si>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</si>
  <si>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</si>
  <si>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</si>
  <si>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</si>
  <si>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</si>
  <si>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</si>
  <si>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</si>
  <si>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</si>
  <si>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</si>
  <si>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</si>
  <si>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</si>
  <si>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</si>
  <si>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</si>
  <si>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</si>
  <si>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</si>
  <si>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</si>
  <si>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</si>
  <si>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</si>
  <si>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</si>
  <si>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</si>
  <si>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</si>
  <si>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</si>
  <si>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</si>
  <si>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</si>
  <si>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</si>
  <si>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</si>
  <si>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</si>
  <si>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</si>
  <si>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</si>
  <si>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</si>
  <si>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</si>
  <si>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</si>
  <si>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</si>
  <si>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</si>
  <si>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</si>
  <si>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</si>
  <si>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</si>
  <si>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</si>
  <si>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</si>
  <si>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</si>
  <si>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</si>
  <si>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</si>
  <si>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</si>
  <si>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</si>
  <si>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</si>
  <si>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</si>
  <si>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</si>
  <si>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</si>
  <si>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</si>
  <si>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</si>
  <si>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</si>
  <si>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</si>
  <si>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</si>
  <si>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</si>
  <si>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</si>
  <si>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</si>
  <si>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</si>
  <si>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</si>
  <si>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</si>
  <si>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</si>
  <si>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</si>
  <si>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</si>
  <si>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</si>
  <si>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</si>
  <si>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</si>
  <si>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</si>
  <si>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</si>
  <si>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</si>
  <si>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</si>
  <si>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</si>
  <si>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</si>
  <si>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</si>
  <si>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</si>
  <si>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</si>
  <si>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</si>
  <si>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</si>
  <si>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</si>
  <si>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</si>
  <si>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</si>
  <si>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</si>
  <si>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</si>
  <si>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</si>
  <si>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</si>
  <si>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</si>
  <si>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</si>
  <si>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</si>
  <si>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</si>
  <si>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</si>
  <si>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</si>
  <si>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</si>
  <si>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</si>
  <si>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</si>
  <si>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</si>
  <si>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</si>
  <si>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</si>
  <si>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</si>
  <si>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</si>
  <si>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</si>
  <si>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</si>
  <si>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</si>
  <si>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</si>
  <si>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</si>
  <si>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</si>
  <si>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</si>
  <si>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</si>
  <si>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</si>
  <si>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</si>
  <si>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</si>
  <si>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</si>
  <si>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</si>
  <si>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</si>
  <si>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</si>
  <si>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</si>
  <si>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</si>
  <si>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</si>
  <si>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</si>
  <si>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</si>
  <si>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</si>
  <si>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</si>
  <si>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</si>
  <si>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</si>
  <si>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</si>
  <si>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</si>
  <si>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</si>
  <si>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</si>
  <si>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</si>
  <si>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</si>
  <si>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</si>
  <si>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</si>
  <si>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</si>
  <si>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</si>
  <si>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</si>
  <si>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</si>
  <si>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</si>
  <si>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</si>
  <si>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</si>
  <si>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</si>
  <si>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</si>
  <si>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</si>
  <si>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</si>
  <si>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</si>
  <si>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</si>
  <si>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</si>
  <si>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</si>
  <si>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</si>
  <si>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</si>
  <si>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</si>
  <si>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</si>
  <si>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</si>
  <si>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</si>
  <si>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</si>
  <si>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</si>
  <si>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</si>
  <si>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</si>
  <si>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</si>
  <si>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</si>
  <si>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</si>
  <si>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</si>
  <si>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</si>
  <si>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</si>
  <si>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</si>
  <si>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</si>
  <si>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</si>
  <si>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</si>
  <si>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</si>
  <si>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</si>
  <si>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</si>
  <si>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</si>
  <si>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</si>
  <si>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</si>
  <si>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</si>
  <si>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</si>
  <si>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</si>
  <si>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</si>
  <si>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</si>
  <si>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</si>
  <si>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</si>
  <si>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</si>
  <si>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</si>
  <si>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</si>
  <si>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</si>
  <si>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</si>
  <si>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</si>
  <si>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</si>
  <si>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</si>
  <si>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</si>
  <si>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</si>
  <si>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</si>
  <si>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</si>
  <si>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</si>
  <si>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</si>
  <si>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</si>
  <si>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</si>
  <si>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</si>
  <si>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</si>
  <si>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</si>
  <si>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</si>
  <si>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</si>
  <si>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</si>
  <si>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</si>
  <si>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</si>
  <si>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</si>
  <si>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</si>
  <si>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</si>
  <si>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</si>
  <si>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</si>
  <si>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</si>
  <si>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</si>
  <si>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</si>
  <si>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</si>
  <si>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</si>
  <si>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</si>
  <si>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</si>
  <si>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</si>
  <si>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</si>
  <si>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</si>
  <si>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</si>
  <si>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</si>
  <si>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</si>
  <si>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</si>
  <si>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</si>
  <si>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</si>
  <si>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</si>
  <si>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</si>
  <si>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</si>
  <si>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</si>
  <si>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</si>
  <si>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</si>
  <si>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</si>
  <si>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</si>
  <si>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</si>
  <si>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</si>
  <si>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</si>
  <si>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</si>
  <si>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</si>
  <si>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</si>
  <si>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</si>
  <si>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</si>
  <si>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</si>
  <si>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</si>
  <si>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</si>
  <si>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</si>
  <si>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</si>
  <si>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</si>
  <si>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</si>
  <si>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</si>
  <si>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</si>
  <si>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</si>
  <si>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</si>
  <si>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</si>
  <si>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</si>
  <si>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</si>
  <si>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</si>
  <si>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</si>
  <si>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</si>
  <si>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</si>
  <si>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</si>
  <si>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</si>
  <si>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</si>
  <si>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</si>
  <si>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</si>
  <si>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</si>
  <si>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</si>
  <si>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</si>
  <si>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</si>
  <si>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</si>
  <si>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</si>
  <si>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</si>
  <si>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</si>
  <si>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</si>
  <si>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</si>
  <si>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</si>
  <si>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</si>
  <si>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</si>
  <si>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</si>
  <si>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</si>
  <si>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</si>
  <si>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</si>
  <si>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</si>
  <si>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</si>
  <si>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</si>
  <si>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</si>
  <si>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</si>
  <si>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</si>
  <si>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</si>
  <si>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</si>
  <si>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</si>
  <si>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</si>
  <si>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</si>
  <si>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</si>
  <si>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</si>
  <si>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</si>
  <si>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</si>
  <si>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</si>
  <si>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</si>
  <si>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</si>
  <si>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</si>
  <si>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</si>
  <si>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</si>
  <si>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</si>
  <si>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</si>
  <si>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</si>
  <si>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</si>
  <si>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</si>
  <si>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</si>
  <si>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</si>
  <si>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</si>
  <si>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</si>
  <si>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</si>
  <si>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</si>
  <si>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</si>
  <si>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</si>
  <si>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</si>
  <si>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</si>
  <si>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</si>
  <si>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</si>
  <si>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</si>
  <si>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</si>
  <si>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</si>
  <si>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</si>
  <si>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</si>
  <si>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</si>
  <si>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</si>
  <si>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</si>
  <si>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</si>
  <si>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</si>
  <si>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</si>
  <si>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</si>
  <si>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</si>
  <si>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</si>
  <si>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</si>
  <si>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</si>
  <si>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</si>
  <si>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</si>
  <si>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</si>
  <si>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</si>
  <si>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</si>
  <si>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</si>
  <si>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</si>
  <si>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</si>
  <si>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</si>
  <si>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</si>
  <si>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</si>
  <si>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</si>
  <si>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</si>
  <si>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</si>
  <si>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</si>
  <si>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</si>
  <si>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</si>
  <si>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</si>
  <si>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</si>
  <si>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</si>
  <si>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</si>
  <si>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</si>
  <si>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</si>
  <si>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</si>
  <si>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</si>
  <si>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</si>
  <si>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</si>
  <si>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</si>
  <si>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</si>
  <si>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</si>
  <si>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</si>
  <si>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</si>
  <si>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</si>
  <si>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</si>
  <si>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</si>
  <si>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</si>
  <si>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</si>
  <si>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</si>
  <si>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</si>
  <si>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</si>
  <si>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</si>
  <si>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</si>
  <si>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</si>
  <si>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</si>
  <si>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</si>
  <si>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</si>
  <si>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</si>
  <si>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</si>
  <si>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</si>
  <si>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</si>
  <si>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</si>
  <si>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</si>
  <si>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</si>
  <si>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</si>
  <si>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</si>
  <si>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</si>
  <si>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</si>
  <si>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</si>
  <si>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</si>
  <si>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</si>
  <si>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</si>
  <si>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</si>
  <si>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</si>
  <si>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</si>
  <si>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</si>
  <si>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</si>
  <si>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</si>
  <si>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</si>
  <si>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</si>
  <si>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</si>
  <si>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</si>
  <si>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</si>
  <si>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</si>
  <si>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</si>
  <si>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</si>
  <si>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</si>
  <si>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</si>
  <si>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</si>
  <si>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</si>
  <si>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</si>
  <si>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</si>
  <si>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</si>
  <si>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</si>
  <si>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</si>
  <si>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</si>
  <si>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</si>
  <si>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</si>
  <si>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</si>
  <si>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</si>
  <si>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</si>
  <si>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</si>
  <si>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</si>
  <si>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</si>
  <si>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</si>
  <si>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</si>
  <si>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</si>
  <si>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</si>
  <si>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</si>
  <si>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</si>
  <si>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</si>
  <si>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</si>
  <si>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</si>
  <si>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</si>
  <si>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</si>
  <si>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</si>
  <si>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</si>
  <si>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</si>
  <si>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</si>
  <si>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</si>
  <si>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</si>
  <si>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</si>
  <si>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</si>
  <si>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</si>
  <si>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</si>
  <si>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</si>
  <si>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</si>
  <si>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</si>
  <si>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</si>
  <si>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</si>
  <si>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</si>
  <si>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</si>
  <si>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</si>
  <si>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</si>
  <si>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</si>
  <si>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</si>
  <si>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</si>
  <si>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</si>
  <si>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</si>
  <si>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</si>
  <si>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</si>
  <si>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</si>
  <si>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</si>
  <si>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</si>
  <si>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</si>
  <si>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</si>
  <si>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</si>
  <si>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</si>
  <si>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</si>
  <si>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</si>
  <si>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</si>
  <si>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</si>
  <si>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</si>
  <si>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</si>
  <si>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</si>
  <si>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</si>
  <si>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</si>
  <si>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</si>
  <si>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</si>
  <si>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</si>
  <si>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</si>
  <si>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</si>
  <si>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</si>
  <si>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</si>
  <si>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</si>
  <si>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</si>
  <si>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</si>
  <si>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</si>
  <si>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</si>
  <si>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</si>
  <si>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</si>
  <si>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</si>
  <si>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</si>
  <si>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</si>
  <si>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</si>
  <si>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</si>
  <si>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</si>
  <si>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</si>
  <si>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</si>
  <si>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</si>
  <si>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</si>
  <si>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</si>
  <si>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</si>
  <si>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</si>
  <si>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</si>
  <si>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</si>
  <si>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</si>
  <si>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</si>
  <si>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</si>
  <si>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</si>
  <si>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</si>
  <si>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</si>
  <si>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</si>
  <si>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</si>
  <si>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</si>
  <si>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</si>
  <si>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</si>
  <si>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</si>
  <si>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</si>
  <si>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</si>
  <si>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</si>
  <si>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</si>
  <si>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</si>
  <si>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</si>
  <si>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</si>
  <si>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</si>
  <si>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</si>
  <si>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</si>
  <si>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</si>
  <si>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</si>
  <si>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</si>
  <si>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</si>
  <si>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</si>
  <si>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</si>
  <si>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</si>
  <si>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</si>
  <si>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</si>
  <si>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</si>
  <si>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</si>
  <si>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</si>
  <si>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</si>
  <si>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</si>
  <si>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</si>
  <si>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</si>
  <si>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</si>
  <si>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</si>
  <si>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</si>
  <si>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</si>
  <si>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</si>
  <si>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</si>
  <si>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</si>
  <si>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</si>
  <si>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</si>
  <si>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</si>
  <si>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</si>
  <si>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</si>
  <si>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</si>
  <si>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</si>
  <si>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</si>
  <si>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</si>
  <si>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</si>
  <si>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</si>
  <si>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</si>
  <si>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</si>
  <si>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</si>
  <si>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</si>
  <si>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</si>
  <si>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</si>
  <si>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</si>
  <si>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</si>
  <si>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</si>
  <si>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</si>
  <si>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</si>
  <si>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</si>
  <si>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</si>
  <si>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</si>
  <si>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</si>
  <si>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</si>
  <si>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</si>
  <si>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</si>
  <si>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</si>
  <si>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</si>
  <si>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</si>
  <si>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</si>
  <si>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</si>
  <si>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</si>
  <si>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</si>
  <si>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</si>
  <si>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</si>
  <si>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</si>
  <si>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</si>
  <si>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</si>
  <si>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</si>
  <si>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</si>
  <si>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</si>
  <si>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</si>
  <si>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</si>
  <si>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</si>
  <si>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</si>
  <si>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</si>
  <si>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</si>
  <si>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</si>
  <si>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</si>
  <si>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</si>
  <si>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</si>
  <si>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</si>
  <si>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</si>
  <si>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</si>
  <si>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</si>
  <si>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</si>
  <si>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</si>
  <si>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</si>
  <si>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</si>
  <si>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</si>
  <si>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</si>
  <si>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</si>
  <si>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</si>
  <si>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</si>
  <si>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</si>
  <si>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</si>
  <si>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</si>
  <si>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</si>
  <si>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</si>
  <si>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</si>
  <si>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</si>
  <si>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</si>
  <si>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</si>
  <si>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</si>
  <si>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</si>
  <si>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</si>
  <si>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</si>
  <si>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</si>
  <si>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</si>
  <si>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</si>
  <si>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</si>
  <si>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</si>
  <si>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</si>
  <si>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</si>
  <si>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</si>
  <si>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</si>
  <si>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</si>
  <si>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</si>
  <si>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</si>
  <si>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</si>
  <si>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</si>
  <si>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</si>
  <si>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</si>
  <si>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</si>
  <si>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</si>
  <si>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</si>
  <si>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</si>
  <si>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</si>
  <si>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</si>
  <si>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</si>
  <si>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</si>
  <si>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</si>
  <si>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</si>
  <si>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</si>
  <si>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</si>
  <si>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</si>
  <si>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</si>
  <si>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</si>
  <si>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</si>
  <si>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</si>
  <si>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</si>
  <si>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</si>
  <si>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</si>
  <si>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</si>
  <si>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</si>
  <si>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</si>
  <si>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</si>
  <si>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</si>
  <si>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</si>
  <si>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</si>
  <si>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</si>
  <si>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</si>
  <si>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</si>
  <si>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</si>
  <si>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</si>
  <si>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</si>
  <si>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</si>
  <si>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</si>
  <si>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</si>
  <si>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</si>
  <si>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</si>
  <si>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</si>
  <si>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</si>
  <si>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</si>
  <si>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</si>
  <si>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</si>
  <si>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</si>
  <si>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</si>
  <si>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</si>
  <si>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</si>
  <si>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</si>
  <si>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</si>
  <si>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</si>
  <si>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</si>
  <si>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</si>
  <si>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</si>
  <si>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</si>
  <si>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</si>
  <si>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</si>
  <si>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</si>
  <si>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</si>
  <si>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</si>
  <si>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</si>
  <si>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</si>
  <si>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</si>
  <si>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</si>
  <si>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</si>
  <si>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</si>
  <si>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</si>
  <si>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</si>
  <si>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</si>
  <si>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</si>
  <si>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</si>
  <si>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</si>
  <si>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</si>
  <si>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</si>
  <si>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</si>
  <si>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</si>
  <si>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</si>
  <si>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</si>
  <si>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</si>
  <si>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</si>
  <si>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</si>
  <si>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</si>
  <si>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</si>
  <si>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</si>
  <si>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</si>
  <si>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</si>
  <si>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</si>
  <si>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</si>
  <si>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</si>
  <si>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</si>
  <si>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</si>
  <si>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</si>
  <si>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</si>
  <si>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</si>
  <si>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</si>
  <si>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</si>
  <si>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</si>
  <si>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</si>
  <si>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</si>
  <si>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</si>
  <si>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</si>
  <si>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</si>
  <si>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</si>
  <si>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</si>
  <si>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</si>
  <si>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</si>
  <si>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</si>
  <si>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</si>
  <si>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</si>
  <si>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</si>
  <si>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</si>
  <si>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</si>
  <si>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</si>
  <si>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</si>
  <si>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</si>
  <si>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</si>
  <si>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</si>
  <si>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</si>
  <si>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</si>
  <si>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</si>
  <si>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</si>
  <si>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</si>
  <si>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</si>
  <si>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</si>
  <si>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</si>
  <si>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</si>
  <si>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</si>
  <si>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</si>
  <si>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</si>
  <si>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</si>
  <si>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</si>
  <si>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</si>
  <si>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</si>
  <si>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</si>
  <si>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</si>
  <si>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</si>
  <si>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</si>
  <si>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</si>
  <si>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</si>
  <si>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</si>
  <si>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</si>
  <si>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</si>
  <si>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</si>
  <si>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</si>
  <si>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</si>
  <si>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</si>
  <si>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</si>
  <si>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</si>
  <si>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</si>
  <si>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</si>
  <si>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</si>
  <si>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</si>
  <si>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</si>
  <si>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</si>
  <si>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</si>
  <si>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</si>
  <si>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</si>
  <si>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</si>
  <si>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</si>
  <si>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</si>
  <si>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</si>
  <si>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</si>
  <si>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</si>
  <si>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</si>
  <si>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</si>
  <si>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</si>
  <si>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</si>
  <si>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</si>
  <si>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</si>
  <si>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</si>
  <si>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</si>
  <si>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</si>
  <si>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</si>
  <si>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</si>
  <si>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</si>
  <si>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</si>
  <si>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</si>
  <si>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</si>
  <si>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</si>
  <si>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</si>
  <si>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</si>
  <si>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</si>
  <si>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</si>
  <si>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</si>
  <si>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</si>
  <si>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</si>
  <si>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</si>
  <si>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</si>
  <si>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</si>
  <si>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</si>
  <si>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</si>
  <si>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</si>
  <si>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</si>
  <si>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</si>
  <si>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</si>
  <si>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</si>
  <si>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</si>
  <si>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</si>
  <si>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</si>
  <si>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</si>
  <si>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</si>
  <si>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</si>
  <si>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</si>
  <si>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</si>
  <si>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</si>
  <si>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</si>
  <si>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</si>
  <si>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</si>
  <si>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</si>
  <si>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</si>
  <si>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</si>
  <si>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</si>
  <si>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</si>
  <si>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</si>
  <si>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</si>
  <si>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</si>
  <si>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</si>
  <si>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</si>
  <si>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</si>
  <si>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</si>
  <si>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</si>
  <si>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</si>
  <si>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</si>
  <si>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</si>
  <si>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</si>
  <si>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</si>
  <si>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</si>
  <si>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</si>
  <si>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</si>
  <si>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</si>
  <si>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</si>
  <si>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</si>
  <si>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</si>
  <si>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</si>
  <si>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</si>
  <si>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</si>
  <si>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</si>
  <si>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</si>
  <si>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</si>
  <si>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</si>
  <si>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</si>
  <si>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</si>
  <si>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</si>
  <si>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</si>
  <si>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</si>
  <si>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</si>
  <si>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</si>
  <si>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</si>
  <si>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</si>
  <si>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</si>
  <si>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</si>
  <si>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</si>
  <si>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</si>
  <si>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</si>
  <si>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</si>
  <si>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</si>
  <si>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</si>
  <si>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</si>
  <si>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</si>
  <si>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</si>
  <si>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</si>
  <si>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</si>
  <si>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</si>
  <si>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</si>
  <si>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</si>
  <si>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</si>
  <si>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</si>
  <si>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</si>
  <si>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</si>
  <si>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</si>
  <si>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</si>
  <si>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</si>
  <si>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</si>
  <si>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</si>
  <si>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</si>
  <si>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</si>
  <si>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</si>
  <si>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</si>
  <si>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</si>
  <si>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</si>
  <si>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</si>
  <si>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</si>
  <si>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</si>
  <si>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</si>
  <si>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</si>
  <si>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</si>
  <si>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</si>
  <si>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</si>
  <si>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</si>
  <si>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</si>
  <si>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</si>
  <si>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</si>
  <si>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</si>
  <si>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</si>
  <si>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</si>
  <si>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</si>
  <si>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</si>
  <si>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</si>
  <si>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</si>
  <si>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</si>
  <si>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</si>
  <si>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</si>
  <si>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</si>
  <si>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</si>
  <si>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</si>
  <si>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</si>
  <si>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</si>
  <si>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</si>
  <si>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</si>
  <si>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</si>
  <si>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</si>
  <si>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</si>
  <si>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</si>
  <si>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</si>
  <si>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</si>
  <si>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</si>
  <si>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</si>
  <si>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</si>
  <si>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</si>
  <si>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</si>
  <si>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</si>
  <si>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</si>
  <si>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</si>
  <si>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</si>
  <si>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</si>
  <si>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</si>
  <si>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</si>
  <si>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</si>
  <si>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</si>
  <si>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</si>
  <si>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</si>
  <si>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</si>
  <si>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</si>
  <si>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</si>
  <si>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</si>
  <si>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</si>
  <si>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</si>
  <si>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</si>
  <si>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</si>
  <si>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</si>
  <si>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</si>
  <si>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</si>
  <si>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</si>
  <si>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</si>
  <si>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</si>
  <si>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</si>
  <si>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</si>
  <si>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</si>
  <si>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</si>
  <si>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</si>
  <si>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</si>
  <si>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</si>
  <si>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</si>
  <si>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</si>
  <si>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</si>
  <si>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</si>
  <si>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</si>
  <si>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</si>
  <si>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</si>
  <si>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</si>
  <si>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</si>
  <si>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</si>
  <si>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</si>
  <si>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</si>
  <si>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</si>
  <si>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</si>
  <si>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</si>
  <si>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</si>
  <si>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</si>
  <si>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</si>
  <si>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</si>
  <si>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</si>
  <si>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</si>
  <si>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</si>
  <si>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</si>
  <si>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</si>
  <si>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</si>
  <si>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</si>
  <si>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</si>
  <si>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</si>
  <si>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</si>
  <si>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</si>
  <si>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</si>
  <si>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</si>
  <si>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</si>
  <si>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</si>
  <si>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</si>
  <si>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</si>
  <si>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</si>
  <si>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</si>
  <si>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</si>
  <si>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</si>
  <si>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</si>
  <si>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</si>
  <si>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</si>
  <si>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</si>
  <si>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</si>
  <si>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</si>
  <si>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</si>
  <si>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</si>
  <si>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</si>
  <si>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</si>
  <si>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</si>
  <si>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</si>
  <si>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</si>
  <si>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</si>
  <si>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</si>
  <si>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</si>
  <si>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</si>
  <si>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</si>
  <si>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</si>
  <si>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</si>
  <si>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</si>
  <si>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</si>
  <si>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</si>
  <si>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</si>
  <si>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</si>
  <si>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</si>
  <si>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</si>
  <si>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</si>
  <si>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</si>
  <si>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</si>
  <si>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</si>
  <si>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</si>
  <si>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</si>
  <si>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</si>
  <si>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</si>
  <si>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</si>
  <si>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</si>
  <si>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</si>
  <si>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</si>
  <si>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</si>
  <si>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</si>
  <si>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</si>
  <si>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</si>
  <si>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</si>
  <si>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</si>
  <si>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</si>
  <si>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</si>
  <si>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</si>
  <si>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</si>
  <si>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</si>
  <si>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</si>
  <si>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</si>
  <si>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</si>
  <si>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</si>
  <si>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</si>
  <si>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</si>
  <si>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</si>
  <si>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</si>
  <si>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</si>
  <si>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</si>
  <si>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</si>
  <si>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</si>
  <si>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</si>
  <si>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</si>
  <si>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</si>
  <si>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</si>
  <si>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</si>
  <si>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</si>
  <si>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</si>
  <si>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</si>
  <si>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</si>
  <si>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</si>
  <si>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</si>
  <si>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</si>
  <si>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</si>
  <si>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</si>
  <si>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</si>
  <si>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</si>
  <si>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</si>
  <si>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</si>
  <si>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</si>
  <si>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</si>
  <si>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</si>
  <si>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</si>
  <si>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</si>
  <si>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</si>
  <si>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</si>
  <si>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</si>
  <si>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</si>
  <si>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</si>
  <si>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</si>
  <si>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</si>
  <si>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</si>
  <si>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</si>
  <si>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</si>
  <si>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</si>
  <si>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</si>
  <si>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</si>
  <si>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</si>
  <si>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</si>
  <si>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</si>
  <si>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</si>
  <si>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</si>
  <si>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</si>
  <si>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</si>
  <si>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</si>
  <si>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</si>
  <si>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</si>
  <si>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</si>
  <si>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</si>
  <si>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</si>
  <si>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</si>
  <si>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</si>
  <si>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</si>
  <si>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</si>
  <si>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</si>
  <si>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</si>
  <si>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</si>
  <si>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</si>
  <si>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</si>
  <si>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</si>
  <si>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</si>
  <si>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</si>
  <si>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</si>
  <si>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</si>
  <si>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</si>
  <si>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</si>
  <si>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</si>
  <si>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</si>
  <si>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</si>
  <si>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</si>
  <si>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</si>
  <si>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</si>
  <si>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</si>
  <si>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</si>
  <si>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</si>
  <si>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</si>
  <si>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</si>
  <si>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</si>
  <si>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</si>
  <si>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</si>
  <si>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</si>
  <si>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</si>
  <si>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</si>
  <si>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</si>
  <si>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</si>
  <si>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</si>
  <si>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</si>
  <si>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</si>
  <si>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</si>
  <si>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</si>
  <si>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</si>
  <si>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</si>
  <si>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</si>
  <si>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</si>
  <si>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</si>
  <si>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</si>
  <si>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</si>
  <si>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</si>
  <si>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</si>
  <si>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</si>
  <si>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</si>
  <si>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</si>
  <si>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</si>
  <si>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</si>
  <si>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</si>
  <si>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</si>
  <si>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</si>
  <si>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</si>
  <si>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</si>
  <si>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</si>
  <si>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</si>
  <si>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</si>
  <si>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</si>
  <si>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</si>
  <si>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</si>
  <si>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</si>
  <si>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</si>
  <si>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</si>
  <si>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</si>
  <si>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</si>
  <si>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</si>
  <si>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</si>
  <si>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</si>
  <si>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</si>
  <si>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</si>
  <si>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</si>
  <si>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</si>
  <si>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</si>
  <si>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</si>
  <si>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</si>
  <si>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</si>
  <si>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</si>
  <si>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</si>
  <si>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</si>
  <si>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</si>
  <si>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</si>
  <si>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</si>
  <si>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</si>
  <si>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</si>
  <si>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</si>
  <si>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</si>
  <si>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</si>
  <si>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</si>
  <si>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</si>
  <si>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</si>
  <si>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</si>
  <si>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</si>
  <si>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</si>
  <si>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</si>
  <si>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</si>
  <si>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</si>
  <si>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</si>
  <si>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</si>
  <si>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</si>
  <si>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</si>
  <si>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</si>
  <si>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</si>
  <si>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</si>
  <si>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</si>
  <si>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</si>
  <si>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</si>
  <si>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</si>
  <si>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</si>
  <si>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</si>
  <si>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</si>
  <si>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</si>
  <si>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</si>
  <si>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</si>
  <si>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</si>
  <si>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</si>
  <si>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</si>
  <si>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</si>
  <si>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</si>
  <si>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</si>
  <si>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</si>
  <si>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</si>
  <si>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</si>
  <si>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</si>
  <si>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</si>
  <si>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</si>
  <si>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</si>
  <si>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</si>
  <si>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</si>
  <si>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</si>
  <si>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</si>
  <si>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</si>
  <si>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</si>
  <si>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</si>
  <si>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</si>
  <si>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</si>
  <si>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</si>
  <si>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</si>
  <si>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</si>
  <si>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</si>
  <si>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</si>
  <si>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</si>
  <si>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</si>
  <si>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</si>
  <si>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</si>
  <si>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</si>
  <si>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</si>
  <si>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</si>
  <si>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</si>
  <si>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</si>
  <si>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</si>
  <si>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</si>
  <si>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</si>
  <si>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</si>
  <si>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</si>
  <si>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</si>
  <si>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</si>
  <si>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</si>
  <si>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</si>
  <si>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</si>
  <si>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</si>
  <si>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</si>
  <si>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</si>
  <si>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</si>
  <si>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</si>
  <si>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</si>
  <si>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</si>
  <si>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</si>
  <si>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</si>
  <si>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</si>
  <si>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</si>
  <si>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</si>
  <si>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</si>
  <si>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</si>
  <si>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</si>
  <si>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</si>
  <si>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</si>
  <si>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</si>
  <si>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</si>
  <si>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</si>
  <si>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</si>
  <si>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</si>
  <si>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</si>
  <si>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</si>
  <si>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</si>
  <si>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</si>
  <si>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</si>
  <si>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</si>
  <si>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</si>
  <si>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</si>
  <si>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</si>
  <si>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</si>
  <si>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</si>
  <si>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</si>
  <si>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</si>
  <si>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</si>
  <si>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</si>
  <si>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</si>
  <si>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</si>
  <si>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</si>
  <si>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</si>
  <si>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</si>
  <si>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</si>
  <si>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</si>
  <si>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</si>
  <si>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</si>
  <si>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</si>
  <si>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</si>
  <si>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</si>
  <si>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</si>
  <si>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</si>
  <si>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</si>
  <si>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</si>
  <si>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</si>
  <si>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</si>
  <si>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</si>
  <si>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</si>
  <si>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</si>
  <si>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</si>
  <si>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</si>
  <si>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</si>
  <si>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</si>
  <si>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</si>
  <si>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</si>
  <si>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</si>
  <si>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</si>
  <si>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</si>
  <si>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</si>
  <si>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</si>
  <si>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</si>
  <si>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</si>
  <si>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</si>
  <si>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</si>
  <si>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</si>
  <si>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</si>
  <si>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</si>
  <si>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</si>
  <si>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</si>
  <si>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</si>
  <si>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</si>
  <si>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</si>
  <si>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</si>
  <si>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</si>
  <si>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</si>
  <si>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</si>
  <si>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</si>
  <si>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</si>
  <si>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</si>
  <si>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</si>
  <si>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</si>
  <si>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</si>
  <si>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</si>
  <si>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</si>
  <si>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</si>
  <si>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</si>
  <si>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</si>
  <si>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</si>
  <si>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</si>
  <si>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</si>
  <si>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</si>
  <si>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</si>
  <si>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</si>
  <si>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</si>
  <si>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</si>
  <si>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</si>
  <si>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</si>
  <si>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</si>
  <si>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</si>
  <si>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</si>
  <si>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</si>
  <si>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</si>
  <si>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</si>
  <si>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</si>
  <si>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</si>
  <si>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</si>
  <si>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</si>
  <si>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</si>
  <si>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</si>
  <si>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</si>
  <si>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</si>
  <si>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</si>
  <si>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</si>
  <si>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</si>
  <si>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</si>
  <si>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</si>
  <si>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</si>
  <si>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</si>
  <si>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</si>
  <si>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</si>
  <si>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</si>
  <si>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</si>
  <si>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</si>
  <si>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</si>
  <si>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</si>
  <si>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</si>
  <si>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</si>
  <si>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</si>
  <si>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</si>
  <si>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</si>
  <si>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</si>
  <si>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</si>
  <si>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</si>
  <si>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</si>
  <si>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</si>
  <si>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</si>
  <si>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</si>
  <si>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</si>
  <si>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</si>
  <si>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</si>
  <si>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</si>
  <si>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</si>
  <si>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</si>
  <si>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</si>
  <si>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</si>
  <si>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</si>
  <si>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</si>
  <si>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</si>
  <si>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</si>
  <si>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</si>
  <si>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</si>
  <si>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</si>
  <si>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</si>
  <si>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</si>
  <si>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</si>
  <si>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</si>
  <si>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</si>
  <si>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</si>
  <si>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</si>
  <si>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</si>
  <si>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</si>
  <si>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</si>
  <si>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</si>
  <si>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</si>
  <si>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</si>
  <si>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</si>
  <si>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</si>
  <si>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</si>
  <si>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</si>
  <si>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</si>
  <si>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</si>
  <si>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</si>
  <si>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</si>
  <si>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</si>
  <si>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</si>
  <si>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</si>
  <si>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</si>
  <si>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</si>
  <si>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</si>
  <si>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</si>
  <si>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</si>
  <si>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</si>
  <si>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</si>
  <si>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</si>
  <si>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</si>
  <si>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</si>
  <si>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</si>
  <si>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</si>
  <si>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</si>
  <si>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</si>
  <si>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</si>
  <si>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</si>
  <si>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</si>
  <si>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</si>
  <si>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</si>
  <si>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</si>
  <si>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</si>
  <si>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</si>
  <si>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</si>
  <si>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</si>
  <si>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</si>
  <si>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</si>
  <si>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</si>
  <si>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</si>
  <si>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</si>
  <si>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</si>
  <si>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</si>
  <si>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</si>
  <si>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</si>
  <si>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</si>
  <si>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</si>
  <si>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</si>
  <si>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</si>
  <si>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</si>
  <si>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</si>
  <si>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</si>
  <si>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</si>
  <si>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</si>
  <si>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</si>
  <si>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</si>
  <si>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</si>
  <si>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</si>
  <si>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</si>
  <si>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</si>
  <si>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</si>
  <si>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</si>
  <si>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</si>
  <si>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</si>
  <si>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</si>
  <si>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</si>
  <si>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</si>
  <si>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</si>
  <si>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</si>
  <si>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</si>
  <si>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</si>
  <si>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</si>
  <si>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</si>
  <si>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</si>
  <si>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</si>
  <si>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</si>
  <si>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</si>
  <si>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</si>
  <si>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</si>
  <si>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</si>
  <si>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</si>
  <si>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</si>
  <si>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</si>
  <si>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</si>
  <si>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</si>
  <si>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</si>
  <si>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</si>
  <si>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</si>
  <si>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</si>
  <si>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</si>
  <si>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</si>
  <si>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</si>
  <si>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</si>
  <si>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</si>
  <si>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</si>
  <si>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</si>
  <si>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</si>
  <si>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</si>
  <si>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</si>
  <si>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</si>
  <si>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</si>
  <si>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</si>
  <si>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</si>
  <si>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</si>
  <si>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</si>
  <si>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</si>
  <si>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</si>
  <si>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</si>
  <si>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</si>
  <si>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</si>
  <si>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</si>
  <si>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</si>
  <si>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</si>
  <si>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</si>
  <si>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</si>
  <si>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</si>
  <si>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</si>
  <si>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</si>
  <si>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</si>
  <si>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</si>
  <si>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</si>
  <si>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</si>
  <si>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</si>
  <si>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</si>
  <si>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</si>
  <si>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</si>
  <si>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</si>
  <si>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</si>
  <si>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</si>
  <si>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</si>
  <si>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</si>
  <si>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</si>
  <si>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</si>
  <si>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</si>
  <si>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</si>
  <si>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</si>
  <si>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</si>
  <si>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</si>
  <si>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</si>
  <si>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</si>
  <si>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</si>
  <si>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</si>
  <si>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</si>
  <si>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</si>
  <si>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</si>
  <si>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</si>
  <si>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</si>
  <si>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</si>
  <si>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</si>
  <si>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</si>
  <si>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</si>
  <si>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</si>
  <si>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</si>
  <si>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</si>
  <si>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</si>
  <si>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</si>
  <si>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</si>
  <si>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</si>
  <si>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</si>
  <si>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</si>
  <si>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</si>
  <si>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</si>
  <si>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</si>
  <si>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</si>
  <si>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</si>
  <si>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</si>
  <si>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</si>
  <si>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</si>
  <si>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</si>
  <si>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</si>
  <si>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</si>
  <si>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</si>
  <si>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</si>
  <si>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</si>
  <si>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</si>
  <si>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</si>
  <si>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</si>
  <si>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</si>
  <si>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</si>
  <si>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</si>
  <si>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</si>
  <si>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</si>
  <si>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</si>
  <si>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</si>
  <si>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</si>
  <si>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</si>
  <si>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</si>
  <si>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</si>
  <si>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</si>
  <si>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</si>
  <si>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</si>
  <si>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</si>
  <si>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</si>
  <si>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</si>
  <si>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</si>
  <si>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</si>
  <si>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</si>
  <si>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</si>
  <si>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</si>
  <si>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</si>
  <si>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</si>
  <si>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</si>
  <si>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</si>
  <si>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</si>
  <si>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</si>
  <si>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</si>
  <si>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</si>
  <si>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</si>
  <si>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</si>
  <si>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</si>
  <si>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</si>
  <si>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</si>
  <si>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</si>
  <si>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</si>
  <si>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</si>
  <si>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</si>
  <si>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</si>
  <si>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</si>
  <si>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</si>
  <si>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</si>
  <si>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</si>
  <si>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</si>
  <si>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</si>
  <si>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</si>
  <si>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</si>
  <si>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</si>
  <si>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</si>
  <si>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</si>
  <si>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</si>
  <si>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</si>
  <si>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</si>
  <si>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</si>
  <si>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</si>
  <si>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</si>
  <si>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</si>
  <si>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</si>
  <si>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</si>
  <si>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</si>
  <si>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</si>
  <si>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</si>
  <si>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</si>
  <si>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</si>
  <si>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</si>
  <si>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</si>
  <si>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</si>
  <si>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</si>
  <si>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</si>
  <si>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</si>
  <si>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</si>
  <si>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</si>
  <si>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</si>
  <si>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</si>
  <si>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</si>
  <si>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</si>
  <si>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</si>
  <si>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</si>
  <si>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</si>
  <si>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</si>
  <si>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</si>
  <si>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</si>
  <si>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</si>
  <si>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</si>
  <si>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</si>
  <si>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</si>
  <si>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</si>
  <si>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</si>
  <si>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</si>
  <si>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</si>
  <si>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</si>
  <si>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</si>
  <si>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</si>
  <si>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</si>
  <si>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</si>
  <si>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</si>
  <si>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</si>
  <si>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</si>
  <si>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</si>
  <si>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</si>
  <si>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</si>
  <si>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</si>
  <si>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</si>
  <si>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</si>
  <si>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</si>
  <si>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</si>
  <si>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</si>
  <si>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</si>
  <si>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</si>
  <si>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</si>
  <si>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</si>
  <si>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</si>
  <si>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</si>
  <si>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</si>
  <si>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</si>
  <si>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</si>
  <si>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</si>
  <si>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</si>
  <si>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</si>
  <si>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</si>
  <si>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</si>
  <si>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</si>
  <si>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</si>
  <si>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</si>
  <si>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</si>
  <si>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</si>
  <si>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</si>
  <si>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</si>
  <si>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</si>
  <si>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</si>
  <si>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</si>
  <si>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</si>
  <si>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</si>
  <si>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</si>
  <si>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</si>
  <si>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</si>
  <si>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</si>
  <si>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</si>
  <si>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</si>
  <si>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</si>
  <si>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</si>
  <si>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</si>
  <si>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</si>
  <si>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</si>
  <si>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</si>
  <si>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</si>
  <si>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</si>
  <si>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</si>
  <si>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</si>
  <si>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</si>
  <si>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</si>
  <si>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</si>
  <si>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</si>
  <si>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</si>
  <si>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</si>
  <si>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</si>
  <si>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</si>
  <si>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</si>
  <si>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</si>
  <si>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</si>
  <si>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</si>
  <si>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</si>
  <si>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</si>
  <si>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</si>
  <si>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</si>
  <si>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</si>
  <si>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</si>
  <si>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</si>
  <si>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</si>
  <si>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</si>
  <si>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</si>
  <si>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</si>
  <si>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</si>
  <si>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</si>
  <si>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</si>
  <si>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</si>
  <si>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</si>
  <si>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</si>
  <si>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</si>
  <si>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</si>
  <si>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</si>
  <si>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</si>
  <si>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</si>
  <si>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</si>
  <si>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</si>
  <si>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</si>
  <si>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</si>
  <si>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</si>
  <si>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</si>
  <si>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</si>
  <si>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</si>
  <si>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</si>
  <si>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</si>
  <si>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</si>
  <si>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</si>
  <si>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</si>
  <si>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</si>
  <si>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</si>
  <si>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</si>
  <si>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</si>
  <si>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</si>
  <si>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</si>
  <si>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</si>
  <si>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</si>
  <si>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</si>
  <si>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</si>
  <si>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</si>
  <si>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</si>
  <si>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</si>
  <si>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</si>
  <si>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</si>
  <si>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</si>
  <si>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</si>
  <si>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</si>
  <si>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</si>
  <si>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</si>
  <si>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</si>
  <si>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</si>
  <si>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</si>
  <si>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</si>
  <si>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</si>
  <si>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</si>
  <si>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</si>
  <si>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</si>
  <si>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</si>
  <si>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</si>
  <si>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</si>
  <si>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</si>
  <si>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</si>
  <si>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</si>
  <si>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</si>
  <si>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</si>
  <si>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</si>
  <si>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</si>
  <si>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</si>
  <si>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</si>
  <si>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</si>
  <si>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</si>
  <si>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</si>
  <si>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</si>
  <si>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</si>
  <si>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</si>
  <si>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</si>
  <si>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</si>
  <si>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</si>
  <si>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</si>
  <si>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</si>
  <si>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</si>
  <si>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</si>
  <si>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</si>
  <si>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</si>
  <si>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</si>
  <si>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</si>
  <si>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</si>
  <si>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</si>
  <si>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</si>
  <si>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</si>
  <si>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</si>
  <si>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</si>
  <si>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</si>
  <si>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</si>
  <si>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</si>
  <si>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</si>
  <si>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</si>
  <si>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</si>
  <si>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</si>
  <si>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</si>
  <si>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</si>
  <si>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</si>
  <si>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</si>
  <si>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</si>
  <si>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</si>
  <si>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</si>
  <si>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</si>
  <si>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</si>
  <si>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</si>
  <si>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</si>
  <si>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</si>
  <si>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</si>
  <si>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</si>
  <si>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</si>
  <si>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</si>
  <si>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</si>
  <si>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</si>
  <si>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</si>
  <si>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</si>
  <si>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</si>
  <si>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</si>
  <si>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</si>
  <si>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</si>
  <si>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</si>
  <si>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</si>
  <si>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</si>
  <si>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</si>
  <si>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</si>
  <si>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</si>
  <si>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</si>
  <si>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</si>
  <si>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</si>
  <si>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</si>
  <si>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</si>
  <si>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</si>
  <si>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</si>
  <si>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</si>
  <si>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</si>
  <si>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</si>
  <si>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</si>
  <si>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</si>
  <si>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</si>
  <si>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</si>
  <si>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</si>
  <si>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</si>
  <si>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</si>
  <si>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</si>
  <si>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</si>
  <si>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</si>
  <si>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</si>
  <si>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</si>
  <si>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</si>
  <si>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</si>
  <si>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</si>
  <si>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</si>
  <si>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</si>
  <si>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</si>
  <si>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</si>
  <si>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</si>
  <si>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</si>
  <si>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</si>
  <si>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</si>
  <si>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</si>
  <si>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</si>
  <si>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</si>
  <si>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</si>
  <si>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</si>
  <si>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</si>
  <si>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</si>
  <si>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</si>
  <si>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</si>
  <si>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</si>
  <si>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</si>
  <si>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</si>
  <si>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</si>
  <si>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</si>
  <si>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</si>
  <si>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</si>
  <si>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</si>
  <si>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</si>
  <si>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</si>
  <si>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</si>
  <si>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</si>
  <si>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</si>
  <si>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</si>
  <si>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</si>
  <si>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</si>
  <si>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</si>
  <si>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</si>
  <si>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</si>
  <si>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</si>
  <si>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</si>
  <si>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</si>
  <si>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</si>
  <si>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</si>
  <si>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</si>
  <si>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</si>
  <si>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</si>
  <si>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</si>
  <si>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</si>
  <si>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</si>
  <si>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</si>
  <si>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</si>
  <si>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</si>
  <si>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</si>
  <si>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</si>
  <si>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</si>
  <si>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</si>
  <si>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</si>
  <si>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</si>
  <si>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</si>
  <si>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</si>
  <si>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</si>
  <si>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</si>
  <si>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</si>
  <si>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</si>
  <si>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</si>
  <si>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</si>
  <si>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</si>
  <si>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</si>
  <si>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</si>
  <si>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</si>
  <si>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</si>
  <si>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</si>
  <si>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</si>
  <si>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</si>
  <si>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</si>
  <si>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</si>
  <si>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</si>
  <si>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</si>
  <si>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</si>
  <si>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</si>
  <si>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</si>
  <si>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</si>
  <si>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</si>
  <si>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</si>
  <si>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</si>
  <si>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</si>
  <si>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</si>
  <si>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</si>
  <si>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</si>
  <si>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</si>
  <si>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</si>
  <si>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</si>
  <si>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</si>
  <si>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</si>
  <si>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</si>
  <si>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</si>
  <si>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</si>
  <si>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</si>
  <si>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</si>
  <si>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</si>
  <si>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</si>
  <si>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</si>
  <si>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</si>
  <si>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</si>
  <si>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</si>
  <si>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</si>
  <si>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</si>
  <si>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</si>
  <si>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</si>
  <si>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</si>
  <si>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</si>
  <si>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</si>
  <si>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</si>
  <si>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</si>
  <si>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</si>
  <si>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</si>
  <si>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</si>
  <si>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</si>
  <si>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</si>
  <si>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</si>
  <si>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</si>
  <si>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</si>
  <si>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</si>
  <si>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</si>
  <si>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</si>
  <si>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</si>
  <si>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</si>
  <si>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</si>
  <si>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</si>
  <si>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</si>
  <si>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</si>
  <si>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</si>
  <si>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</si>
  <si>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</si>
  <si>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</si>
  <si>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</si>
  <si>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</si>
  <si>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</si>
  <si>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</si>
  <si>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</si>
  <si>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</si>
  <si>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</si>
  <si>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</si>
  <si>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</si>
  <si>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</si>
  <si>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</si>
  <si>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</si>
  <si>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</si>
  <si>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</si>
  <si>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</si>
  <si>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</si>
  <si>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</si>
  <si>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</si>
  <si>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</si>
  <si>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</si>
  <si>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</si>
  <si>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</si>
  <si>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</si>
  <si>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</si>
  <si>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</si>
  <si>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</si>
  <si>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</si>
  <si>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</si>
  <si>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</si>
  <si>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</si>
  <si>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</si>
  <si>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</si>
  <si>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</si>
  <si>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</si>
  <si>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</si>
  <si>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</si>
  <si>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</si>
  <si>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</si>
  <si>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</si>
  <si>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</si>
  <si>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</si>
  <si>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</si>
  <si>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</si>
  <si>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</si>
  <si>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</si>
  <si>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</si>
  <si>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</si>
  <si>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</si>
  <si>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</si>
  <si>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</si>
  <si>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</si>
  <si>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</si>
  <si>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</si>
  <si>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</si>
  <si>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</si>
  <si>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</si>
  <si>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</si>
  <si>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</si>
  <si>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</si>
  <si>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</si>
  <si>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</si>
  <si>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</si>
  <si>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</si>
  <si>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</si>
  <si>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</si>
  <si>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</si>
  <si>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</si>
  <si>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</si>
  <si>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</si>
  <si>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</si>
  <si>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</si>
  <si>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</si>
  <si>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</si>
  <si>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</si>
  <si>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</si>
  <si>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</si>
  <si>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</si>
  <si>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</si>
  <si>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</si>
  <si>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</si>
  <si>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</si>
  <si>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</si>
  <si>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</si>
  <si>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</si>
  <si>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</si>
  <si>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</si>
  <si>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</si>
  <si>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</si>
  <si>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</si>
  <si>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</si>
  <si>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</si>
  <si>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</si>
  <si>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</si>
  <si>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</si>
  <si>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</si>
  <si>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</si>
  <si>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</si>
  <si>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</si>
  <si>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</si>
  <si>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</si>
  <si>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</si>
  <si>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</si>
  <si>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</si>
  <si>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</si>
  <si>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</si>
  <si>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</si>
  <si>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</si>
  <si>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</si>
  <si>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</si>
  <si>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</si>
  <si>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</si>
  <si>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</si>
  <si>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</si>
  <si>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</si>
  <si>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</si>
  <si>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</si>
  <si>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</si>
  <si>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</si>
  <si>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</si>
  <si>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</si>
  <si>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</si>
  <si>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</si>
  <si>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</si>
  <si>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</si>
  <si>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</si>
  <si>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</si>
  <si>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</si>
  <si>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</si>
  <si>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</si>
  <si>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</si>
  <si>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</si>
  <si>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</si>
  <si>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</si>
  <si>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</si>
  <si>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</si>
  <si>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</si>
  <si>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</si>
  <si>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</si>
  <si>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</si>
  <si>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</si>
  <si>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</si>
  <si>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</si>
  <si>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</si>
  <si>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</si>
  <si>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</si>
  <si>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</si>
  <si>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</si>
  <si>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</si>
  <si>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</si>
  <si>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</si>
  <si>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</si>
  <si>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</si>
  <si>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</si>
  <si>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</si>
  <si>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</si>
  <si>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</si>
  <si>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</si>
  <si>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</si>
  <si>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</si>
  <si>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</si>
  <si>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</si>
  <si>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</si>
  <si>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</si>
  <si>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</si>
  <si>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</si>
  <si>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</si>
  <si>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</si>
  <si>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</si>
  <si>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</si>
  <si>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</si>
  <si>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</si>
  <si>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</si>
  <si>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</si>
  <si>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</si>
  <si>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</si>
  <si>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</si>
  <si>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</si>
  <si>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</si>
  <si>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</si>
  <si>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</si>
  <si>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</si>
  <si>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</si>
  <si>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</si>
  <si>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</si>
  <si>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</si>
  <si>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</si>
  <si>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</si>
  <si>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</si>
  <si>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</si>
  <si>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</si>
  <si>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</si>
  <si>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</si>
  <si>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</si>
  <si>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</si>
  <si>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</si>
  <si>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</si>
  <si>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</si>
  <si>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</si>
  <si>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</si>
  <si>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</si>
  <si>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</si>
  <si>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</si>
  <si>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</si>
  <si>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</si>
  <si>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</si>
  <si>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</si>
  <si>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</si>
  <si>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</si>
  <si>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</si>
  <si>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</si>
  <si>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</si>
  <si>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</si>
  <si>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</si>
  <si>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</si>
  <si>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</si>
  <si>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</si>
  <si>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</si>
  <si>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</si>
  <si>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</si>
  <si>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</si>
  <si>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</si>
  <si>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</si>
  <si>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</si>
  <si>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</si>
  <si>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</si>
  <si>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</si>
  <si>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</si>
  <si>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</si>
  <si>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</si>
  <si>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</si>
  <si>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</si>
  <si>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</si>
  <si>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</si>
  <si>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</si>
  <si>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</si>
  <si>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</si>
  <si>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</si>
  <si>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</si>
  <si>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</si>
  <si>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</si>
  <si>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</si>
  <si>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</si>
  <si>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</si>
  <si>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</si>
  <si>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</si>
  <si>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</si>
  <si>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</si>
  <si>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</si>
  <si>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</si>
  <si>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</si>
  <si>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</si>
  <si>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</si>
  <si>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</si>
  <si>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</si>
  <si>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</si>
  <si>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</si>
  <si>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</si>
  <si>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</si>
  <si>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</si>
  <si>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</si>
  <si>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</si>
  <si>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</si>
  <si>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</si>
  <si>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</si>
  <si>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</si>
  <si>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</si>
  <si>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</si>
  <si>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</si>
  <si>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</si>
  <si>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</si>
  <si>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</si>
  <si>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</si>
  <si>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</si>
  <si>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</si>
  <si>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</si>
  <si>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</si>
  <si>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</si>
  <si>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</si>
  <si>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</si>
  <si>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</si>
  <si>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</si>
  <si>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</si>
  <si>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</si>
  <si>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</si>
  <si>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</si>
  <si>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</si>
  <si>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</si>
  <si>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</si>
  <si>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</si>
  <si>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</si>
  <si>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</si>
  <si>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</si>
  <si>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</si>
  <si>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</si>
  <si>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</si>
  <si>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</si>
  <si>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</si>
  <si>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</si>
  <si>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</si>
  <si>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</si>
  <si>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</si>
  <si>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</si>
  <si>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</si>
  <si>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</si>
  <si>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</si>
  <si>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</si>
  <si>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</si>
  <si>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</si>
  <si>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</si>
  <si>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</si>
  <si>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</si>
  <si>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</si>
  <si>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</si>
  <si>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</si>
  <si>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</si>
  <si>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</si>
  <si>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</si>
  <si>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</si>
  <si>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</si>
  <si>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</si>
  <si>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</si>
  <si>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</si>
  <si>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</si>
  <si>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</si>
  <si>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</si>
  <si>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</si>
  <si>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</si>
  <si>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</si>
  <si>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</si>
  <si>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</si>
  <si>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</si>
  <si>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</si>
  <si>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</si>
  <si>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</si>
  <si>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</si>
  <si>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</si>
  <si>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</si>
  <si>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</si>
  <si>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</si>
  <si>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</si>
  <si>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</si>
  <si>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</si>
  <si>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</si>
  <si>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</si>
  <si>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</si>
  <si>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</si>
  <si>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</si>
  <si>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</si>
  <si>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</si>
  <si>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</si>
  <si>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</si>
  <si>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</si>
  <si>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</si>
  <si>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</si>
  <si>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</si>
  <si>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</si>
  <si>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</si>
  <si>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</si>
  <si>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</si>
  <si>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</si>
  <si>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</si>
  <si>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</si>
  <si>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</si>
  <si>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</si>
  <si>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</si>
  <si>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</si>
  <si>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</si>
  <si>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</si>
  <si>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</si>
  <si>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</si>
  <si>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</si>
  <si>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</si>
  <si>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</si>
  <si>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</si>
  <si>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</si>
  <si>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</si>
  <si>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</si>
  <si>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</si>
  <si>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</si>
  <si>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</si>
  <si>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</si>
  <si>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</si>
  <si>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</si>
  <si>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</si>
  <si>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</si>
  <si>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</si>
  <si>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</si>
  <si>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</si>
  <si>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</si>
  <si>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</si>
  <si>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</si>
  <si>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</si>
  <si>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</si>
  <si>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</si>
  <si>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</si>
  <si>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</si>
  <si>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</si>
  <si>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</si>
  <si>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</si>
  <si>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</si>
  <si>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</si>
  <si>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</si>
  <si>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</si>
  <si>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</si>
  <si>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</si>
  <si>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</si>
  <si>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</si>
  <si>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</si>
  <si>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</si>
  <si>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</si>
  <si>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</si>
  <si>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</si>
  <si>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</si>
  <si>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</si>
  <si>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</si>
  <si>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</si>
  <si>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</si>
  <si>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</si>
  <si>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</si>
  <si>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</si>
  <si>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</si>
  <si>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</si>
  <si>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</si>
  <si>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</si>
  <si>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</si>
  <si>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</si>
  <si>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</si>
  <si>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</si>
  <si>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</si>
  <si>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</si>
  <si>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</si>
  <si>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</si>
  <si>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</si>
  <si>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</si>
  <si>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</si>
  <si>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</si>
  <si>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</si>
  <si>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</si>
  <si>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</si>
  <si>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</si>
  <si>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</si>
  <si>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</si>
  <si>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</si>
  <si>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</si>
  <si>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</si>
  <si>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</si>
  <si>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</si>
  <si>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</si>
  <si>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</si>
  <si>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</si>
  <si>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</si>
  <si>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</si>
  <si>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</si>
  <si>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</si>
  <si>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</si>
  <si>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</si>
  <si>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</si>
  <si>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</si>
  <si>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</si>
  <si>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</si>
  <si>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</si>
  <si>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</si>
  <si>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</si>
  <si>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</si>
  <si>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</si>
  <si>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</si>
  <si>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</si>
  <si>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</si>
  <si>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</si>
  <si>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</si>
  <si>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</si>
  <si>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</si>
  <si>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</si>
  <si>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</si>
  <si>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</si>
  <si>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</si>
  <si>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</si>
  <si>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</si>
  <si>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</si>
  <si>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</si>
  <si>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</si>
  <si>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</si>
  <si>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</si>
  <si>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</si>
  <si>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</si>
  <si>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</si>
  <si>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</si>
  <si>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</si>
  <si>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</si>
  <si>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</si>
  <si>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</si>
  <si>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</si>
  <si>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</si>
  <si>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</si>
  <si>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</si>
  <si>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</si>
  <si>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</si>
  <si>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</si>
  <si>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</si>
  <si>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</si>
  <si>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</si>
  <si>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</si>
  <si>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</si>
  <si>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</si>
  <si>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</si>
  <si>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</si>
  <si>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</si>
  <si>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</si>
  <si>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</si>
  <si>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</si>
  <si>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</si>
  <si>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</si>
  <si>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</si>
  <si>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</si>
  <si>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</si>
  <si>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</si>
  <si>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</si>
  <si>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</si>
  <si>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</si>
  <si>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</si>
  <si>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</si>
  <si>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</si>
  <si>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</si>
  <si>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</si>
  <si>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</si>
  <si>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</si>
  <si>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</si>
  <si>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</si>
  <si>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</si>
  <si>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</si>
  <si>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</si>
  <si>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</si>
  <si>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</si>
  <si>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</si>
  <si>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</si>
  <si>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</si>
  <si>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</si>
  <si>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</si>
  <si>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</si>
  <si>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</si>
  <si>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</si>
  <si>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</si>
  <si>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</si>
  <si>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</si>
  <si>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</si>
  <si>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</si>
  <si>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</si>
  <si>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</si>
  <si>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</si>
  <si>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</si>
  <si>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</si>
  <si>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</si>
  <si>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</si>
  <si>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</si>
  <si>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</si>
  <si>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</si>
  <si>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</si>
  <si>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</si>
  <si>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</si>
  <si>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</si>
  <si>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</si>
  <si>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</si>
  <si>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</si>
  <si>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</si>
  <si>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</si>
  <si>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</si>
  <si>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</si>
  <si>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</si>
  <si>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</si>
  <si>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</si>
  <si>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</si>
  <si>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</si>
  <si>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</si>
  <si>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</si>
  <si>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</si>
  <si>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</si>
  <si>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</si>
  <si>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</si>
  <si>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</si>
  <si>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</si>
  <si>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</si>
  <si>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</si>
  <si>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</si>
  <si>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</si>
  <si>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</si>
  <si>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</si>
  <si>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</si>
  <si>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</si>
  <si>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</si>
  <si>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</si>
  <si>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</si>
  <si>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</si>
  <si>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</si>
  <si>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</si>
  <si>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</si>
  <si>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</si>
  <si>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</si>
  <si>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</si>
  <si>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</si>
  <si>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</si>
  <si>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</si>
  <si>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</si>
  <si>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</si>
  <si>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</si>
  <si>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</si>
  <si>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</si>
  <si>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</si>
  <si>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</si>
  <si>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</si>
  <si>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</si>
  <si>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</si>
  <si>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</si>
  <si>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</si>
  <si>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</si>
  <si>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</si>
  <si>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</si>
  <si>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</si>
  <si>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</si>
  <si>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</si>
  <si>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</si>
  <si>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</si>
  <si>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</si>
  <si>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</si>
  <si>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</si>
  <si>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</si>
  <si>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</si>
  <si>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</si>
  <si>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</si>
  <si>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</si>
  <si>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</si>
  <si>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</si>
  <si>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</si>
  <si>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</si>
  <si>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</si>
  <si>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</si>
  <si>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</si>
  <si>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</si>
  <si>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</si>
  <si>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</si>
  <si>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</si>
  <si>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</si>
  <si>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</si>
  <si>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</si>
  <si>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</si>
  <si>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</si>
  <si>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</si>
  <si>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</si>
  <si>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</si>
  <si>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</si>
  <si>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</si>
  <si>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</si>
  <si>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</si>
  <si>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</si>
  <si>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</si>
  <si>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</si>
  <si>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</si>
  <si>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</si>
  <si>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</si>
  <si>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</si>
  <si>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</si>
  <si>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</si>
  <si>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</si>
  <si>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</si>
  <si>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</si>
  <si>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</si>
  <si>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</si>
  <si>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</si>
  <si>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</si>
  <si>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</si>
  <si>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</si>
  <si>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</si>
  <si>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</si>
  <si>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</si>
  <si>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</si>
  <si>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</si>
  <si>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</si>
  <si>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</si>
  <si>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</si>
  <si>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</si>
  <si>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</si>
  <si>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</si>
  <si>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</si>
  <si>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</si>
  <si>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</si>
  <si>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</si>
  <si>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</si>
  <si>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</si>
  <si>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</si>
  <si>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</si>
  <si>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</si>
  <si>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</si>
  <si>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</si>
  <si>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</si>
  <si>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</si>
  <si>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</si>
  <si>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</si>
  <si>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</si>
  <si>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</si>
  <si>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</si>
  <si>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</si>
  <si>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</si>
  <si>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</si>
  <si>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</si>
  <si>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</si>
  <si>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</si>
  <si>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</si>
  <si>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</si>
  <si>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</si>
  <si>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</si>
  <si>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</si>
  <si>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</si>
  <si>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</si>
  <si>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</si>
  <si>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</si>
  <si>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</si>
  <si>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</si>
  <si>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</si>
  <si>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</si>
  <si>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</si>
  <si>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</si>
  <si>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</si>
  <si>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</si>
  <si>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</si>
  <si>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</si>
  <si>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</si>
  <si>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</si>
  <si>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</si>
  <si>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</si>
  <si>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</si>
  <si>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</si>
  <si>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</si>
  <si>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</si>
  <si>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</si>
  <si>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</si>
  <si>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</si>
  <si>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</si>
  <si>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</si>
  <si>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</si>
  <si>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</si>
  <si>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</si>
  <si>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</si>
  <si>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</si>
  <si>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</si>
  <si>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</si>
  <si>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</si>
  <si>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</si>
  <si>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</si>
  <si>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</si>
  <si>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</si>
  <si>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</si>
  <si>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</si>
  <si>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</si>
  <si>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</si>
  <si>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</si>
  <si>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</si>
  <si>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</si>
  <si>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</si>
  <si>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</si>
  <si>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</si>
  <si>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</si>
  <si>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</si>
  <si>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</si>
  <si>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</si>
  <si>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</si>
  <si>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</si>
  <si>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</si>
  <si>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</si>
  <si>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</si>
  <si>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</si>
  <si>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</si>
  <si>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</si>
  <si>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</si>
  <si>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</si>
  <si>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</si>
  <si>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</si>
  <si>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</si>
  <si>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</si>
  <si>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</si>
  <si>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</si>
  <si>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</si>
  <si>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</si>
  <si>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</si>
  <si>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</si>
  <si>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</si>
  <si>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</si>
  <si>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</si>
  <si>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</si>
  <si>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</si>
  <si>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</si>
  <si>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</si>
  <si>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</si>
  <si>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</si>
  <si>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</si>
  <si>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</si>
  <si>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</si>
  <si>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</si>
  <si>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</si>
  <si>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</si>
  <si>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</si>
  <si>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</si>
  <si>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</si>
  <si>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</si>
  <si>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</si>
  <si>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</si>
  <si>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</si>
  <si>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</si>
  <si>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</si>
  <si>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</si>
  <si>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</si>
  <si>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</si>
  <si>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</si>
  <si>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</si>
  <si>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</si>
  <si>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</si>
  <si>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</si>
  <si>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</si>
  <si>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</si>
  <si>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</si>
  <si>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</si>
  <si>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</si>
  <si>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</si>
  <si>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</si>
  <si>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</si>
  <si>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</si>
  <si>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</si>
  <si>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</si>
  <si>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</si>
  <si>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</si>
  <si>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</si>
  <si>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</si>
  <si>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</si>
  <si>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</si>
  <si>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</si>
  <si>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</si>
  <si>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</si>
  <si>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</si>
  <si>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</si>
  <si>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</si>
  <si>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</si>
  <si>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</si>
  <si>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</si>
  <si>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</si>
  <si>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</si>
  <si>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</si>
  <si>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</si>
  <si>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</si>
  <si>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</si>
  <si>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</si>
  <si>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</si>
  <si>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</si>
  <si>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</si>
  <si>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</si>
  <si>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</si>
  <si>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</si>
  <si>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</si>
  <si>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</si>
  <si>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</si>
  <si>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</si>
  <si>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</si>
  <si>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</si>
  <si>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</si>
  <si>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</si>
  <si>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</si>
  <si>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</si>
  <si>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</si>
  <si>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</si>
  <si>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</si>
  <si>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</si>
  <si>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</si>
  <si>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</si>
  <si>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</si>
  <si>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</si>
  <si>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</si>
  <si>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</si>
  <si>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</si>
  <si>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</si>
  <si>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</si>
  <si>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</si>
  <si>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</si>
  <si>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</si>
  <si>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</si>
  <si>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</si>
  <si>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</si>
  <si>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</si>
  <si>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</si>
  <si>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</si>
  <si>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</si>
  <si>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</si>
  <si>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</si>
  <si>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</si>
  <si>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</si>
  <si>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</si>
  <si>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</si>
  <si>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</si>
  <si>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</si>
  <si>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</si>
  <si>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</si>
  <si>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</si>
  <si>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</si>
  <si>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</si>
  <si>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</si>
  <si>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</si>
  <si>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</si>
  <si>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</si>
  <si>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</si>
  <si>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</si>
  <si>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</si>
  <si>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</si>
  <si>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</si>
  <si>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</si>
  <si>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</si>
  <si>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</si>
  <si>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</si>
  <si>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</si>
  <si>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</si>
  <si>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</si>
  <si>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</si>
  <si>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</si>
  <si>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</si>
  <si>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</si>
  <si>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</si>
  <si>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</si>
  <si>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</si>
  <si>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</si>
  <si>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</si>
  <si>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</si>
  <si>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</si>
  <si>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</si>
  <si>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</si>
  <si>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</si>
  <si>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</si>
  <si>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</si>
  <si>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</si>
  <si>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</si>
  <si>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</si>
  <si>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</si>
  <si>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</si>
  <si>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</si>
  <si>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</si>
  <si>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</si>
  <si>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</si>
  <si>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</si>
  <si>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</si>
  <si>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</si>
  <si>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</si>
  <si>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</si>
  <si>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</si>
  <si>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</si>
  <si>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</si>
  <si>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</si>
  <si>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</si>
  <si>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</si>
  <si>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</si>
  <si>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</si>
  <si>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</si>
  <si>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</si>
  <si>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</si>
  <si>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</si>
  <si>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</si>
  <si>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</si>
  <si>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</si>
  <si>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</si>
  <si>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</si>
  <si>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</si>
  <si>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</si>
  <si>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</si>
  <si>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</si>
  <si>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</si>
  <si>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</si>
  <si>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</si>
  <si>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</si>
  <si>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</si>
  <si>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</si>
  <si>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</si>
  <si>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</si>
  <si>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</si>
  <si>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</si>
  <si>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</si>
  <si>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</si>
  <si>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</si>
  <si>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</si>
  <si>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</si>
  <si>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</si>
  <si>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</si>
  <si>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</si>
  <si>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</si>
  <si>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</si>
  <si>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</si>
  <si>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</si>
  <si>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</si>
  <si>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</si>
  <si>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</si>
  <si>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</si>
  <si>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</si>
  <si>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</si>
  <si>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</si>
  <si>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</si>
  <si>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</si>
  <si>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</si>
  <si>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</si>
  <si>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</si>
  <si>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</si>
  <si>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</si>
  <si>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</si>
  <si>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</si>
  <si>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</si>
  <si>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</si>
  <si>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</si>
  <si>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</si>
  <si>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</si>
  <si>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</si>
  <si>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</si>
  <si>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</si>
  <si>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</si>
  <si>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</si>
  <si>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</si>
  <si>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</si>
  <si>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</si>
  <si>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</si>
  <si>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</si>
  <si>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</si>
  <si>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</si>
  <si>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</si>
  <si>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</si>
  <si>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</si>
  <si>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</si>
  <si>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</si>
  <si>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</si>
  <si>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</si>
  <si>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</si>
  <si>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</si>
  <si>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</si>
  <si>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</si>
  <si>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</si>
  <si>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</si>
  <si>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</si>
  <si>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</si>
  <si>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</si>
  <si>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</si>
  <si>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</si>
  <si>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</si>
  <si>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</si>
  <si>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</si>
  <si>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</si>
  <si>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</si>
  <si>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</si>
  <si>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</si>
  <si>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</si>
  <si>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</si>
  <si>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</si>
  <si>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</si>
  <si>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</si>
  <si>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</si>
  <si>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</si>
  <si>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</si>
  <si>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</si>
  <si>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</si>
  <si>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</si>
  <si>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</si>
  <si>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</si>
  <si>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</si>
  <si>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</si>
  <si>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</si>
  <si>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</si>
  <si>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</si>
  <si>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</si>
  <si>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</si>
  <si>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</si>
  <si>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</si>
  <si>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</si>
  <si>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</si>
  <si>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</si>
  <si>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</si>
  <si>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</si>
  <si>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</si>
  <si>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</si>
  <si>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</si>
  <si>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</si>
  <si>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</si>
  <si>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</si>
  <si>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</si>
  <si>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</si>
  <si>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</si>
  <si>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</si>
  <si>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</si>
  <si>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</si>
  <si>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</si>
  <si>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</si>
  <si>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</si>
  <si>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</si>
  <si>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</si>
  <si>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</si>
  <si>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</si>
  <si>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</si>
  <si>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</si>
  <si>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</si>
  <si>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</si>
  <si>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</si>
  <si>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</si>
  <si>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</si>
  <si>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</si>
  <si>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</si>
  <si>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</si>
  <si>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</si>
  <si>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</si>
  <si>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</si>
  <si>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</si>
  <si>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</si>
  <si>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</si>
  <si>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</si>
  <si>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</si>
  <si>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</si>
  <si>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</si>
  <si>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</si>
  <si>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</si>
  <si>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</si>
  <si>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</si>
  <si>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</si>
  <si>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</si>
  <si>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</si>
  <si>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</si>
  <si>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</si>
  <si>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</si>
  <si>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</si>
  <si>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</si>
  <si>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</si>
  <si>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</si>
  <si>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</si>
  <si>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</si>
  <si>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</si>
  <si>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</si>
  <si>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</si>
  <si>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</si>
  <si>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</si>
  <si>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</si>
  <si>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</si>
  <si>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</si>
  <si>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</si>
  <si>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</si>
  <si>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</si>
  <si>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</si>
  <si>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</si>
  <si>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</si>
  <si>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</si>
  <si>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</si>
  <si>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</si>
  <si>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</si>
  <si>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</si>
  <si>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</si>
  <si>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</si>
  <si>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</si>
  <si>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</si>
  <si>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</si>
  <si>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</si>
  <si>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</si>
  <si>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</si>
  <si>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</si>
  <si>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</si>
  <si>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</si>
  <si>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</si>
  <si>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</si>
  <si>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</si>
  <si>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</si>
  <si>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</si>
  <si>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</si>
  <si>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</si>
  <si>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</si>
  <si>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</si>
  <si>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</si>
  <si>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</si>
  <si>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</si>
  <si>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</si>
  <si>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</si>
  <si>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</si>
  <si>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</si>
  <si>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</si>
  <si>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</si>
  <si>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</si>
  <si>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</si>
  <si>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</si>
  <si>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</si>
  <si>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</si>
  <si>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</si>
  <si>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</si>
  <si>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</si>
  <si>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</si>
  <si>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</si>
  <si>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</si>
  <si>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</si>
  <si>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</si>
  <si>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</si>
  <si>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</si>
  <si>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</si>
  <si>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</si>
  <si>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</si>
  <si>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</si>
  <si>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</si>
  <si>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</si>
  <si>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</si>
  <si>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</si>
  <si>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</si>
  <si>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</si>
  <si>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</si>
  <si>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</si>
  <si>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</si>
  <si>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</si>
  <si>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</si>
  <si>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</si>
  <si>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</si>
  <si>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</si>
  <si>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</si>
  <si>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</si>
  <si>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</si>
  <si>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</si>
  <si>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</si>
  <si>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</si>
  <si>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</si>
  <si>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</si>
  <si>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</si>
  <si>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</si>
  <si>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</si>
  <si>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</si>
  <si>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</si>
  <si>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</si>
  <si>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</si>
  <si>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</si>
  <si>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</si>
  <si>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</si>
  <si>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</si>
  <si>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</si>
  <si>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</si>
  <si>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</si>
  <si>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</si>
  <si>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</si>
  <si>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</si>
  <si>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</si>
  <si>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</si>
  <si>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</si>
  <si>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</si>
  <si>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</si>
  <si>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</si>
  <si>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</si>
  <si>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</si>
  <si>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</si>
  <si>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</si>
  <si>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</si>
  <si>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</si>
  <si>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</si>
  <si>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</si>
  <si>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</si>
  <si>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</si>
  <si>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</si>
  <si>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</si>
  <si>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</si>
  <si>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</si>
  <si>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</si>
  <si>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</si>
  <si>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</si>
  <si>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</si>
  <si>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</si>
  <si>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</si>
  <si>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</si>
  <si>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</si>
  <si>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</si>
  <si>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</si>
  <si>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</si>
  <si>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</si>
  <si>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</si>
  <si>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</si>
  <si>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</si>
  <si>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</si>
  <si>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</si>
  <si>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</si>
  <si>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</si>
  <si>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</si>
  <si>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</si>
  <si>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</si>
  <si>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</si>
  <si>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</si>
  <si>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</si>
  <si>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</si>
  <si>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</si>
  <si>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</si>
  <si>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</si>
  <si>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</si>
  <si>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</si>
  <si>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</si>
  <si>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</si>
  <si>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</si>
  <si>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</si>
  <si>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</si>
  <si>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</si>
  <si>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</si>
  <si>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</si>
  <si>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</si>
  <si>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</si>
  <si>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</si>
  <si>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</si>
  <si>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</si>
  <si>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</si>
  <si>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</si>
  <si>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</si>
  <si>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</si>
  <si>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</si>
  <si>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</si>
  <si>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</si>
  <si>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</si>
  <si>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</si>
  <si>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</si>
  <si>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</si>
  <si>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</si>
  <si>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</si>
  <si>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</si>
  <si>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</si>
  <si>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</si>
  <si>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</si>
  <si>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</si>
  <si>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</si>
  <si>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</si>
  <si>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</si>
  <si>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</si>
  <si>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</si>
  <si>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</si>
  <si>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</si>
  <si>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</si>
  <si>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</si>
  <si>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</si>
  <si>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</si>
  <si>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</si>
  <si>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</si>
  <si>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</si>
  <si>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</si>
  <si>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</si>
  <si>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</si>
  <si>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</si>
  <si>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</si>
  <si>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</si>
  <si>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</si>
  <si>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</si>
  <si>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</si>
  <si>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</si>
  <si>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</si>
  <si>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</si>
  <si>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</si>
  <si>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</si>
  <si>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</si>
  <si>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</si>
  <si>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</si>
  <si>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</si>
  <si>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</si>
  <si>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</si>
  <si>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</si>
  <si>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</si>
  <si>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</si>
  <si>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</si>
  <si>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</si>
  <si>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</si>
  <si>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</si>
  <si>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</si>
  <si>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</si>
  <si>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</si>
  <si>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</si>
  <si>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</si>
  <si>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</si>
  <si>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</si>
  <si>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</si>
  <si>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</si>
  <si>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</si>
  <si>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</si>
  <si>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</si>
  <si>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</si>
  <si>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</si>
  <si>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</si>
  <si>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</si>
  <si>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</si>
  <si>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</si>
  <si>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</si>
  <si>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</si>
  <si>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</si>
  <si>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</si>
  <si>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</si>
  <si>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</si>
  <si>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</si>
  <si>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</si>
  <si>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</si>
  <si>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</si>
  <si>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</si>
  <si>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</si>
  <si>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</si>
  <si>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</si>
  <si>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</si>
  <si>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</si>
  <si>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</si>
  <si>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</si>
  <si>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</si>
  <si>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</si>
  <si>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</si>
  <si>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</si>
  <si>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</si>
  <si>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</si>
  <si>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</si>
  <si>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</si>
  <si>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</si>
  <si>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</si>
  <si>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</si>
  <si>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</si>
  <si>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</si>
  <si>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</si>
  <si>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</si>
  <si>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</si>
  <si>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</si>
  <si>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</si>
  <si>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</si>
  <si>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</si>
  <si>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</si>
  <si>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</si>
  <si>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</si>
  <si>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</si>
  <si>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</si>
  <si>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</si>
  <si>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</si>
  <si>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</si>
  <si>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</si>
  <si>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</si>
  <si>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</si>
  <si>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</si>
  <si>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</si>
  <si>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</si>
  <si>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</si>
  <si>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</si>
  <si>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</si>
  <si>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</si>
  <si>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</si>
  <si>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</si>
  <si>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</si>
  <si>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</si>
  <si>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</si>
  <si>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</si>
  <si>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</si>
  <si>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</si>
  <si>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</si>
  <si>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</si>
  <si>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</si>
  <si>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</si>
  <si>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</si>
  <si>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</si>
  <si>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</si>
  <si>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</si>
  <si>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</si>
  <si>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</si>
  <si>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</si>
  <si>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</si>
  <si>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</si>
  <si>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</si>
  <si>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</si>
  <si>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</si>
  <si>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</si>
  <si>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</si>
  <si>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</si>
  <si>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</si>
  <si>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</si>
  <si>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</si>
  <si>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</si>
  <si>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</si>
  <si>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</si>
  <si>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</si>
  <si>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</si>
  <si>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</si>
  <si>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</si>
  <si>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</si>
  <si>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</si>
  <si>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</si>
  <si>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</si>
  <si>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</si>
  <si>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</si>
  <si>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</si>
  <si>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</si>
  <si>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</si>
  <si>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</si>
  <si>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</si>
  <si>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</si>
  <si>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</si>
  <si>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</si>
  <si>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</si>
  <si>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</si>
  <si>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</si>
  <si>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</si>
  <si>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</si>
  <si>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</si>
  <si>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</si>
  <si>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</si>
  <si>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</si>
  <si>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</si>
  <si>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</si>
  <si>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</si>
  <si>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</si>
  <si>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</si>
  <si>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</si>
  <si>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</si>
  <si>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</si>
  <si>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</si>
  <si>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</si>
  <si>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</si>
  <si>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</si>
  <si>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</si>
  <si>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</si>
  <si>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</si>
  <si>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</si>
  <si>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</si>
  <si>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</si>
  <si>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</si>
  <si>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</si>
  <si>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</si>
  <si>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</si>
  <si>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</si>
  <si>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</si>
  <si>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</si>
  <si>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</si>
  <si>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</si>
  <si>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</si>
  <si>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</si>
  <si>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</si>
  <si>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</si>
  <si>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</si>
  <si>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</si>
  <si>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</si>
  <si>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</si>
  <si>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</si>
  <si>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</si>
  <si>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</si>
  <si>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</si>
  <si>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</si>
  <si>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</si>
  <si>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</si>
  <si>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</si>
  <si>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</si>
  <si>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</si>
  <si>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</si>
  <si>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</si>
  <si>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</si>
  <si>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</si>
  <si>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</si>
  <si>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</si>
  <si>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</si>
  <si>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</si>
  <si>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</si>
  <si>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</si>
  <si>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</si>
  <si>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</si>
  <si>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</si>
  <si>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</si>
  <si>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</si>
  <si>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</si>
  <si>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</si>
  <si>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</si>
  <si>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</si>
  <si>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</si>
  <si>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</si>
  <si>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</si>
  <si>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</si>
  <si>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</si>
  <si>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</si>
  <si>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</si>
  <si>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</si>
  <si>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</si>
  <si>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</si>
  <si>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</si>
  <si>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</si>
  <si>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</si>
  <si>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</si>
  <si>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</si>
  <si>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</si>
  <si>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</si>
  <si>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</si>
  <si>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</si>
  <si>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</si>
  <si>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</si>
  <si>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</si>
  <si>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</si>
  <si>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</si>
  <si>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</si>
  <si>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</si>
  <si>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</si>
  <si>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</si>
  <si>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</si>
  <si>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</si>
  <si>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</si>
  <si>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</si>
  <si>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</si>
  <si>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</si>
  <si>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</si>
  <si>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</si>
  <si>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</si>
  <si>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</si>
  <si>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</si>
  <si>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</si>
  <si>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</si>
  <si>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</si>
  <si>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</si>
  <si>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</si>
  <si>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</si>
  <si>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</si>
  <si>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</si>
  <si>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</si>
  <si>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</si>
  <si>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</si>
  <si>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</si>
  <si>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</si>
  <si>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</si>
  <si>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</si>
  <si>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</si>
  <si>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</si>
  <si>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</si>
  <si>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</si>
  <si>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</si>
  <si>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</si>
  <si>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</si>
  <si>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</si>
  <si>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</si>
  <si>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</si>
  <si>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</si>
  <si>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</si>
  <si>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</si>
  <si>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</si>
  <si>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</si>
  <si>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</si>
  <si>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</si>
  <si>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</si>
  <si>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</si>
  <si>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</si>
  <si>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</si>
  <si>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</si>
  <si>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</si>
  <si>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</si>
  <si>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</si>
  <si>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</si>
  <si>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</si>
  <si>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</si>
  <si>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</si>
  <si>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</si>
  <si>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</si>
  <si>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</si>
  <si>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</si>
  <si>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</si>
  <si>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</si>
  <si>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</si>
  <si>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</si>
  <si>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</si>
  <si>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</si>
  <si>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</si>
  <si>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</si>
  <si>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</si>
  <si>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</si>
  <si>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</si>
  <si>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</si>
  <si>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</si>
  <si>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</si>
  <si>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</si>
  <si>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</si>
  <si>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</si>
  <si>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</si>
  <si>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</si>
  <si>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</si>
  <si>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</si>
  <si>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</si>
  <si>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</si>
  <si>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</si>
  <si>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</si>
  <si>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</si>
  <si>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</si>
  <si>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</si>
  <si>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</si>
  <si>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</si>
  <si>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</si>
  <si>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</si>
  <si>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</si>
  <si>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</si>
  <si>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</si>
  <si>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</si>
  <si>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</si>
  <si>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</si>
  <si>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</si>
  <si>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</si>
  <si>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</si>
  <si>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</si>
  <si>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</si>
  <si>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</si>
  <si>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</si>
  <si>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</si>
  <si>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</si>
  <si>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</si>
  <si>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</si>
  <si>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</si>
  <si>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</si>
  <si>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</si>
  <si>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</si>
  <si>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</si>
  <si>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</si>
  <si>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</si>
  <si>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</si>
  <si>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</si>
  <si>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</si>
  <si>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</si>
  <si>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</si>
  <si>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</si>
  <si>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</si>
  <si>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</si>
  <si>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</si>
  <si>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</si>
  <si>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</si>
  <si>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</si>
  <si>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</si>
  <si>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</si>
  <si>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</si>
  <si>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</si>
  <si>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</si>
  <si>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</si>
  <si>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</si>
  <si>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</si>
  <si>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</si>
  <si>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</si>
  <si>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</si>
  <si>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</si>
  <si>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</si>
  <si>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</si>
  <si>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</si>
  <si>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</si>
  <si>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</si>
  <si>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</si>
  <si>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</si>
  <si>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</si>
  <si>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</si>
  <si>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</si>
  <si>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</si>
  <si>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</si>
  <si>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</si>
  <si>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</si>
  <si>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</si>
  <si>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</si>
  <si>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</si>
  <si>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</si>
  <si>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</si>
  <si>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</si>
  <si>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</si>
  <si>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</si>
  <si>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</si>
  <si>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</si>
  <si>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</si>
  <si>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</si>
  <si>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</si>
  <si>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</si>
  <si>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</si>
  <si>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</si>
  <si>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</si>
  <si>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</si>
  <si>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</si>
  <si>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</si>
  <si>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</si>
  <si>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</si>
  <si>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</si>
  <si>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</si>
  <si>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</si>
  <si>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</si>
  <si>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</si>
  <si>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</si>
  <si>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</si>
  <si>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</si>
  <si>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</si>
  <si>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</si>
  <si>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</si>
  <si>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</si>
  <si>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</si>
  <si>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</si>
  <si>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</si>
  <si>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</si>
  <si>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</si>
  <si>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</si>
  <si>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</si>
  <si>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</si>
  <si>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</si>
  <si>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</si>
  <si>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</si>
  <si>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</si>
  <si>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</si>
  <si>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</si>
  <si>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</si>
  <si>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</si>
  <si>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</si>
  <si>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</si>
  <si>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</si>
  <si>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</si>
  <si>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</si>
  <si>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</si>
  <si>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</si>
  <si>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</si>
  <si>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</si>
  <si>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</si>
  <si>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</si>
  <si>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</si>
  <si>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</si>
  <si>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</si>
  <si>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</si>
  <si>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</si>
  <si>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</si>
  <si>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</si>
  <si>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</si>
  <si>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</si>
  <si>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</si>
  <si>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</si>
  <si>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</si>
  <si>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</si>
  <si>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</si>
  <si>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</si>
  <si>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</si>
  <si>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</si>
  <si>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</si>
  <si>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</si>
  <si>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</si>
  <si>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</si>
  <si>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</si>
  <si>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</si>
  <si>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</si>
  <si>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</si>
  <si>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</si>
  <si>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</si>
  <si>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</si>
  <si>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</si>
  <si>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</si>
  <si>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</si>
  <si>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</si>
  <si>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</si>
  <si>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</si>
  <si>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</si>
  <si>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</si>
  <si>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</si>
  <si>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</si>
  <si>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</si>
  <si>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</si>
  <si>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</si>
  <si>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</si>
  <si>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</si>
  <si>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</si>
  <si>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</si>
  <si>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</si>
  <si>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</si>
  <si>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</si>
  <si>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</si>
  <si>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</si>
  <si>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</si>
  <si>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</si>
  <si>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</si>
  <si>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</si>
  <si>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</si>
  <si>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</si>
  <si>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</si>
  <si>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</si>
  <si>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</si>
  <si>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</si>
  <si>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</si>
  <si>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</si>
  <si>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</si>
  <si>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</si>
  <si>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</si>
  <si>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</si>
  <si>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</si>
  <si>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</si>
  <si>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</si>
  <si>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</si>
  <si>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</si>
  <si>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</si>
  <si>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</si>
  <si>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</si>
  <si>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</si>
  <si>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</si>
  <si>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</si>
  <si>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</si>
  <si>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</si>
  <si>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</si>
  <si>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</si>
  <si>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</si>
  <si>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</si>
  <si>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</si>
  <si>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</si>
  <si>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</si>
  <si>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</si>
  <si>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</si>
  <si>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</si>
  <si>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</si>
  <si>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</si>
  <si>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</si>
  <si>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</si>
  <si>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</si>
  <si>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</si>
  <si>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</si>
  <si>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</si>
  <si>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</si>
  <si>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</si>
  <si>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</si>
  <si>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</si>
  <si>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</si>
  <si>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</si>
  <si>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</si>
  <si>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</si>
  <si>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</si>
  <si>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</si>
  <si>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</si>
  <si>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</si>
  <si>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</si>
  <si>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</si>
  <si>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</si>
  <si>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</si>
  <si>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</si>
  <si>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</si>
  <si>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</si>
  <si>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</si>
  <si>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</si>
  <si>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</si>
  <si>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</si>
  <si>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</si>
  <si>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</si>
  <si>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</si>
  <si>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</si>
  <si>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</si>
  <si>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</si>
  <si>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</si>
  <si>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</si>
  <si>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</si>
  <si>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</si>
  <si>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</si>
  <si>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</si>
  <si>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</si>
  <si>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</si>
  <si>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</si>
  <si>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</si>
  <si>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</si>
  <si>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</si>
  <si>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</si>
  <si>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</si>
  <si>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</si>
  <si>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</si>
  <si>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</si>
  <si>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</si>
  <si>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</si>
  <si>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</si>
  <si>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</si>
  <si>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</si>
  <si>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</si>
  <si>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</si>
  <si>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</si>
  <si>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</si>
  <si>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</si>
  <si>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</si>
  <si>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</si>
  <si>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</si>
  <si>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</si>
  <si>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</si>
  <si>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</si>
  <si>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</si>
  <si>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</si>
  <si>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</si>
  <si>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</si>
  <si>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</si>
  <si>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</si>
  <si>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</si>
  <si>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</si>
  <si>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</si>
  <si>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</si>
  <si>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</si>
  <si>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</si>
  <si>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</si>
  <si>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</si>
  <si>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</si>
  <si>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</si>
  <si>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</si>
  <si>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</si>
  <si>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</si>
  <si>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</si>
  <si>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</si>
  <si>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</si>
  <si>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</si>
  <si>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</si>
  <si>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</si>
  <si>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</si>
  <si>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</si>
  <si>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</si>
  <si>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</si>
  <si>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</si>
  <si>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</si>
  <si>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</si>
  <si>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</si>
  <si>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</si>
  <si>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</si>
  <si>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</si>
  <si>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</si>
  <si>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</si>
  <si>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</si>
  <si>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</si>
  <si>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</si>
  <si>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</si>
  <si>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</si>
  <si>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</si>
  <si>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</si>
  <si>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</si>
  <si>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</si>
  <si>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</si>
  <si>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</si>
  <si>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</si>
  <si>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</si>
  <si>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</si>
  <si>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</si>
  <si>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</si>
  <si>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</si>
  <si>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</si>
  <si>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</si>
  <si>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</si>
  <si>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</si>
  <si>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</si>
  <si>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</si>
  <si>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</si>
  <si>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</si>
  <si>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</si>
  <si>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</si>
  <si>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</si>
  <si>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</si>
  <si>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</si>
  <si>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</si>
  <si>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</si>
  <si>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</si>
  <si>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</si>
  <si>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</si>
  <si>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</si>
  <si>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</si>
  <si>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</si>
  <si>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</si>
  <si>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</si>
  <si>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</si>
  <si>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</si>
  <si>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</si>
  <si>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</si>
  <si>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</si>
  <si>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</si>
  <si>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</si>
  <si>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</si>
  <si>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</si>
  <si>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</si>
  <si>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</si>
  <si>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</si>
  <si>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</si>
  <si>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</si>
  <si>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</si>
  <si>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</si>
  <si>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</si>
  <si>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</si>
  <si>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</si>
  <si>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</si>
  <si>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</si>
  <si>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</si>
  <si>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</si>
  <si>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</si>
  <si>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</si>
  <si>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</si>
  <si>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</si>
  <si>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</si>
  <si>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</si>
  <si>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</si>
  <si>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</si>
  <si>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</si>
  <si>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</si>
  <si>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</si>
  <si>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</si>
  <si>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</si>
  <si>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</si>
  <si>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</si>
  <si>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</si>
  <si>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</si>
  <si>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</si>
  <si>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</si>
  <si>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</si>
  <si>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</si>
  <si>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</si>
  <si>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</si>
  <si>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</si>
  <si>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</si>
  <si>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</si>
  <si>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</si>
  <si>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</si>
  <si>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</si>
  <si>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</si>
  <si>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</si>
  <si>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</si>
  <si>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</si>
  <si>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</si>
  <si>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</si>
  <si>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</si>
  <si>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</si>
  <si>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</si>
  <si>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</si>
  <si>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</si>
  <si>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</si>
  <si>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</si>
  <si>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</si>
  <si>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</si>
  <si>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</si>
  <si>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</si>
  <si>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</si>
  <si>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</si>
  <si>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</si>
  <si>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</si>
  <si>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</si>
  <si>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</si>
  <si>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</si>
  <si>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</si>
  <si>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</si>
  <si>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</si>
  <si>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</si>
  <si>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</si>
  <si>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</si>
  <si>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</si>
  <si>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</si>
  <si>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</si>
  <si>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</si>
  <si>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</si>
  <si>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</si>
  <si>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</si>
  <si>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</si>
  <si>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</si>
  <si>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</si>
  <si>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</si>
  <si>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</si>
  <si>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</si>
  <si>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</si>
  <si>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</si>
  <si>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</si>
  <si>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</si>
  <si>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</si>
  <si>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</si>
  <si>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</si>
  <si>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</si>
  <si>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</si>
  <si>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</si>
  <si>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</si>
  <si>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</si>
  <si>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</si>
  <si>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</si>
  <si>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</si>
  <si>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</si>
  <si>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</si>
  <si>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</si>
  <si>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</si>
  <si>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</si>
  <si>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</si>
  <si>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</si>
  <si>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</si>
  <si>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</si>
  <si>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</si>
  <si>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</si>
  <si>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</si>
  <si>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</si>
  <si>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</si>
  <si>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</si>
  <si>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</si>
  <si>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</si>
  <si>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</si>
  <si>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</si>
  <si>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</si>
  <si>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</si>
  <si>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</si>
  <si>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</si>
  <si>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</si>
  <si>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</si>
  <si>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</si>
  <si>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</si>
  <si>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</si>
  <si>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</si>
  <si>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</si>
  <si>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</si>
  <si>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</si>
  <si>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</si>
  <si>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</si>
  <si>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</si>
  <si>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</si>
  <si>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</si>
  <si>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</si>
  <si>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</si>
  <si>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</si>
  <si>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</si>
  <si>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</si>
  <si>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</si>
  <si>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</si>
  <si>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</si>
  <si>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</si>
  <si>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</si>
  <si>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</si>
  <si>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</si>
  <si>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</si>
  <si>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</si>
  <si>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</si>
  <si>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</si>
  <si>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</si>
  <si>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</si>
  <si>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</si>
  <si>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</si>
  <si>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</si>
  <si>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</si>
  <si>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</si>
  <si>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</si>
  <si>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</si>
  <si>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</si>
  <si>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</si>
  <si>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</si>
  <si>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</si>
  <si>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</si>
  <si>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</si>
  <si>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</si>
  <si>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</si>
  <si>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</si>
  <si>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</si>
  <si>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</si>
  <si>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</si>
  <si>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</si>
  <si>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</si>
  <si>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</si>
  <si>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</si>
  <si>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</si>
  <si>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</si>
  <si>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</si>
  <si>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</si>
  <si>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</si>
  <si>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</si>
  <si>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</si>
  <si>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</si>
  <si>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</si>
  <si>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</si>
  <si>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</si>
  <si>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</si>
  <si>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</si>
  <si>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</si>
  <si>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</si>
  <si>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</si>
  <si>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</si>
  <si>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</si>
  <si>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</si>
  <si>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</si>
  <si>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</si>
  <si>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</si>
  <si>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</si>
  <si>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</si>
  <si>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</si>
  <si>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</si>
  <si>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</si>
  <si>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</si>
  <si>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</si>
  <si>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</si>
  <si>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</si>
  <si>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</si>
  <si>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</si>
  <si>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</si>
  <si>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</si>
  <si>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</si>
  <si>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</si>
  <si>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</si>
  <si>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</si>
  <si>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</si>
  <si>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</si>
  <si>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</si>
  <si>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</si>
  <si>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</si>
  <si>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</si>
  <si>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</si>
  <si>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</si>
  <si>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</si>
  <si>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</si>
  <si>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</si>
  <si>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</si>
  <si>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</si>
  <si>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</si>
  <si>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</si>
  <si>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</si>
  <si>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</si>
  <si>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</si>
  <si>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</si>
  <si>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</si>
  <si>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</si>
  <si>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</si>
  <si>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</si>
  <si>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</si>
  <si>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</si>
  <si>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</si>
  <si>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</si>
  <si>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</si>
  <si>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</si>
  <si>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</si>
  <si>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</si>
  <si>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</si>
  <si>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</si>
  <si>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</si>
  <si>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</si>
  <si>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</si>
  <si>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</si>
  <si>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</si>
  <si>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</si>
  <si>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</si>
  <si>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</si>
  <si>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</si>
  <si>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</si>
  <si>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</si>
  <si>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</si>
  <si>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</si>
  <si>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</si>
  <si>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</si>
  <si>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</si>
  <si>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</si>
  <si>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</si>
  <si>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</si>
  <si>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</si>
  <si>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</si>
  <si>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</si>
  <si>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</si>
  <si>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</si>
  <si>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</si>
  <si>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</si>
  <si>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</si>
  <si>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</si>
  <si>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</si>
  <si>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</si>
  <si>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</si>
  <si>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</si>
  <si>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</si>
  <si>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</si>
  <si>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</si>
  <si>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</si>
  <si>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</si>
  <si>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</si>
  <si>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</si>
  <si>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</si>
  <si>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</si>
  <si>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</si>
  <si>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</si>
  <si>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</si>
  <si>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</si>
  <si>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</si>
  <si>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</si>
  <si>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</si>
  <si>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</si>
  <si>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</si>
  <si>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</si>
  <si>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</si>
  <si>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</si>
  <si>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</si>
  <si>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</si>
  <si>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</si>
  <si>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</si>
  <si>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</si>
  <si>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</si>
  <si>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</si>
  <si>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</si>
  <si>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</si>
  <si>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</si>
  <si>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</si>
  <si>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</si>
  <si>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</si>
  <si>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</si>
  <si>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</si>
  <si>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</si>
  <si>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</si>
  <si>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</si>
  <si>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</si>
  <si>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</si>
  <si>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</si>
  <si>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</si>
  <si>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</si>
  <si>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</si>
  <si>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</si>
  <si>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</si>
  <si>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</si>
  <si>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</si>
  <si>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</si>
  <si>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</si>
  <si>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</si>
  <si>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</si>
  <si>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</si>
  <si>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</si>
  <si>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</si>
  <si>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</si>
  <si>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</si>
  <si>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</si>
  <si>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</si>
  <si>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</si>
  <si>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</si>
  <si>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</si>
  <si>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</si>
  <si>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</si>
  <si>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</si>
  <si>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</si>
  <si>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</si>
  <si>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</si>
  <si>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</si>
  <si>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</si>
  <si>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</si>
  <si>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</si>
  <si>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</si>
  <si>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</si>
  <si>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</si>
  <si>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</si>
  <si>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</si>
  <si>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</si>
  <si>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</si>
  <si>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</si>
  <si>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</si>
  <si>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</si>
  <si>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</si>
  <si>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</si>
  <si>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</si>
  <si>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</si>
  <si>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</si>
  <si>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</si>
  <si>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</si>
  <si>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</si>
  <si>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</si>
  <si>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</si>
  <si>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</si>
  <si>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</si>
  <si>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</si>
  <si>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</si>
  <si>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</si>
  <si>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</si>
  <si>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</si>
  <si>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</si>
  <si>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</si>
  <si>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</si>
  <si>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</si>
  <si>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</si>
  <si>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</si>
  <si>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</si>
  <si>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</si>
  <si>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</si>
  <si>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</si>
  <si>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</si>
  <si>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</si>
  <si>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</si>
  <si>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</si>
  <si>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</si>
  <si>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</si>
  <si>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</si>
  <si>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</si>
  <si>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</si>
  <si>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</si>
  <si>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</si>
  <si>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</si>
  <si>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</si>
  <si>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</si>
  <si>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</si>
  <si>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</si>
  <si>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</si>
  <si>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</si>
  <si>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</si>
  <si>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</si>
  <si>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</si>
  <si>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</si>
  <si>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</si>
  <si>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</si>
  <si>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</si>
  <si>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</si>
  <si>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</si>
  <si>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</si>
  <si>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</si>
  <si>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</si>
  <si>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</si>
  <si>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</si>
  <si>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</si>
  <si>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</si>
  <si>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</si>
  <si>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</si>
  <si>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</si>
  <si>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</si>
  <si>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</si>
  <si>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</si>
  <si>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</si>
  <si>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</si>
  <si>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</si>
  <si>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</si>
  <si>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</si>
  <si>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</si>
  <si>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</si>
  <si>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</si>
  <si>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</si>
  <si>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</si>
  <si>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</si>
  <si>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</si>
  <si>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</si>
  <si>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</si>
  <si>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</si>
  <si>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</si>
  <si>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</si>
  <si>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</si>
  <si>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</si>
  <si>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</si>
  <si>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</si>
  <si>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</si>
  <si>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</si>
  <si>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</si>
  <si>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</si>
  <si>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</si>
  <si>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</si>
  <si>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</si>
  <si>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</si>
  <si>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</si>
  <si>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</si>
  <si>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</si>
  <si>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</si>
  <si>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</si>
  <si>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</si>
  <si>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</si>
  <si>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</si>
  <si>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</si>
  <si>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</si>
  <si>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</si>
  <si>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</si>
  <si>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</si>
  <si>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</si>
  <si>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</si>
  <si>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</si>
  <si>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</si>
  <si>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</si>
  <si>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</si>
  <si>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</si>
  <si>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</si>
  <si>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</si>
  <si>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</si>
  <si>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</si>
  <si>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</si>
  <si>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</si>
  <si>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</si>
  <si>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</si>
  <si>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</si>
  <si>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</si>
  <si>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</si>
  <si>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</si>
  <si>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</si>
  <si>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</si>
  <si>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</si>
  <si>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</si>
  <si>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</si>
  <si>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</si>
  <si>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</si>
  <si>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</si>
  <si>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</si>
  <si>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</si>
  <si>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</si>
  <si>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</si>
  <si>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</si>
  <si>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</si>
  <si>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</si>
  <si>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</si>
  <si>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</si>
  <si>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</si>
  <si>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</si>
  <si>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</si>
  <si>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</si>
  <si>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</si>
  <si>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</si>
  <si>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</si>
  <si>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</si>
  <si>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</si>
  <si>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</si>
  <si>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</si>
  <si>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</si>
  <si>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</si>
  <si>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</si>
  <si>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</si>
  <si>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</si>
  <si>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</si>
  <si>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</si>
  <si>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</si>
  <si>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</si>
  <si>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</si>
  <si>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</si>
  <si>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</si>
  <si>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</si>
  <si>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</si>
  <si>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</si>
  <si>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</si>
  <si>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</si>
  <si>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</si>
  <si>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</si>
  <si>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</si>
  <si>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</si>
  <si>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</si>
  <si>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</si>
  <si>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</si>
  <si>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</si>
  <si>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</si>
  <si>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</si>
  <si>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</si>
  <si>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</si>
  <si>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</si>
  <si>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</si>
  <si>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</si>
  <si>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</si>
  <si>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</si>
  <si>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</si>
  <si>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</si>
  <si>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</si>
  <si>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</si>
  <si>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</si>
  <si>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</si>
  <si>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</si>
  <si>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</si>
  <si>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</si>
  <si>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</si>
  <si>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</si>
  <si>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</si>
  <si>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</si>
  <si>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</si>
  <si>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</si>
  <si>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</si>
  <si>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</si>
  <si>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</si>
  <si>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</si>
  <si>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</si>
  <si>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</si>
  <si>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</si>
  <si>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</si>
  <si>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</si>
  <si>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</si>
  <si>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</si>
  <si>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</si>
  <si>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</si>
  <si>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</si>
  <si>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</si>
  <si>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</si>
  <si>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</si>
  <si>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</si>
  <si>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</si>
  <si>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</si>
  <si>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</si>
  <si>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</si>
  <si>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</si>
  <si>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</si>
  <si>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</si>
  <si>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</si>
  <si>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</si>
  <si>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</si>
  <si>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</si>
  <si>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</si>
  <si>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</si>
  <si>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</si>
  <si>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</si>
  <si>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</si>
  <si>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</si>
  <si>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</si>
  <si>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</si>
  <si>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</si>
  <si>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</si>
  <si>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</si>
  <si>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</si>
  <si>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</si>
  <si>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</si>
  <si>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</si>
  <si>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</si>
  <si>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</si>
  <si>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</si>
  <si>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</si>
  <si>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</si>
  <si>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</si>
  <si>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</si>
  <si>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</si>
  <si>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</si>
  <si>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</si>
  <si>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</si>
  <si>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</si>
  <si>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</si>
  <si>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</si>
  <si>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</si>
  <si>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</si>
  <si>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</si>
  <si>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</si>
  <si>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</si>
  <si>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</si>
  <si>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</si>
  <si>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</si>
  <si>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</si>
  <si>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</si>
  <si>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</si>
  <si>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</si>
  <si>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</si>
  <si>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</si>
  <si>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</si>
  <si>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</si>
  <si>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</si>
  <si>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</si>
  <si>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</si>
  <si>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</si>
  <si>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</si>
  <si>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</si>
  <si>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</si>
  <si>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</si>
  <si>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</si>
  <si>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</si>
  <si>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</si>
  <si>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</si>
  <si>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</si>
  <si>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</si>
  <si>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</si>
  <si>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</si>
  <si>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</si>
  <si>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</si>
  <si>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</si>
  <si>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</si>
  <si>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</si>
  <si>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</si>
  <si>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</si>
  <si>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</si>
  <si>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</si>
  <si>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</si>
  <si>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</si>
  <si>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</si>
  <si>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</si>
  <si>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</si>
  <si>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</si>
  <si>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</si>
  <si>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</si>
  <si>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</si>
  <si>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</si>
  <si>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</si>
  <si>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</si>
  <si>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</si>
  <si>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</si>
  <si>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</si>
  <si>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</si>
  <si>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</si>
  <si>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</si>
  <si>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</si>
  <si>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</si>
  <si>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</si>
  <si>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</si>
  <si>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</si>
  <si>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</si>
  <si>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</si>
  <si>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</si>
  <si>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</si>
  <si>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</si>
  <si>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</si>
  <si>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</si>
  <si>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</si>
  <si>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</si>
  <si>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</si>
  <si>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</si>
  <si>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</si>
  <si>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</si>
  <si>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</si>
  <si>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</si>
  <si>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</si>
  <si>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</si>
  <si>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</si>
  <si>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</si>
  <si>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</si>
  <si>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</si>
  <si>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</si>
  <si>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</si>
  <si>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</si>
  <si>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</si>
  <si>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</si>
  <si>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</si>
  <si>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</si>
  <si>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</si>
  <si>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</si>
  <si>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</si>
  <si>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</si>
  <si>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</si>
  <si>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</si>
  <si>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</si>
  <si>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</si>
  <si>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</si>
  <si>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</si>
  <si>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</si>
  <si>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</si>
  <si>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</si>
  <si>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</si>
  <si>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</si>
  <si>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</si>
  <si>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</si>
  <si>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</si>
  <si>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</si>
  <si>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</si>
  <si>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</si>
  <si>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</si>
  <si>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</si>
  <si>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</si>
  <si>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</si>
  <si>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</si>
  <si>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</si>
  <si>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</si>
  <si>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</si>
  <si>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</si>
  <si>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</si>
  <si>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</si>
  <si>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</si>
  <si>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</si>
  <si>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</si>
  <si>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</si>
  <si>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</si>
  <si>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</si>
  <si>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</si>
  <si>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</si>
  <si>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</si>
  <si>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</si>
  <si>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</si>
  <si>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</si>
  <si>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</si>
  <si>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</si>
  <si>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</si>
  <si>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</si>
  <si>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</si>
  <si>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</si>
  <si>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</si>
  <si>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</si>
  <si>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</si>
  <si>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</si>
  <si>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</si>
  <si>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</si>
  <si>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</si>
  <si>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</si>
  <si>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</si>
  <si>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</si>
  <si>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</si>
  <si>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</si>
  <si>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</si>
  <si>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</si>
  <si>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</si>
  <si>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</si>
  <si>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</si>
  <si>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</si>
  <si>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</si>
  <si>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</si>
  <si>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</si>
  <si>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</si>
  <si>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</si>
  <si>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</si>
  <si>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</si>
  <si>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</si>
  <si>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</si>
  <si>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</si>
  <si>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</si>
  <si>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</si>
  <si>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</si>
  <si>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</si>
  <si>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</si>
  <si>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</si>
  <si>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</si>
  <si>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</si>
  <si>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</si>
  <si>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</si>
  <si>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</si>
  <si>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</si>
  <si>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</si>
  <si>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</si>
  <si>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</si>
  <si>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</si>
  <si>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</si>
  <si>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</si>
  <si>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</si>
  <si>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</si>
  <si>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</si>
  <si>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</si>
  <si>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</si>
  <si>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</si>
  <si>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</si>
  <si>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</si>
  <si>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</si>
  <si>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</si>
  <si>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</si>
  <si>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</si>
  <si>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</si>
  <si>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</si>
  <si>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</si>
  <si>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</si>
  <si>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</si>
  <si>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</si>
  <si>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</si>
  <si>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</si>
  <si>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</si>
  <si>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</si>
  <si>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</si>
  <si>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</si>
  <si>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</si>
  <si>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</si>
  <si>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</si>
  <si>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</si>
  <si>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</si>
  <si>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</si>
  <si>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</si>
  <si>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</si>
  <si>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</si>
  <si>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</si>
  <si>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</si>
  <si>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</si>
  <si>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</si>
  <si>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</si>
  <si>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</si>
  <si>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</si>
  <si>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</si>
  <si>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</si>
  <si>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</si>
  <si>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</si>
  <si>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</si>
  <si>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</si>
  <si>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</si>
  <si>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</si>
  <si>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</si>
  <si>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</si>
  <si>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</si>
  <si>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</si>
  <si>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</si>
  <si>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</si>
  <si>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</si>
  <si>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</si>
  <si>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</si>
  <si>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</si>
  <si>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</si>
  <si>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</si>
  <si>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</si>
  <si>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</si>
  <si>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</si>
  <si>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</si>
  <si>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</si>
  <si>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</si>
  <si>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</si>
  <si>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</si>
  <si>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</si>
  <si>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</si>
  <si>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</si>
  <si>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</si>
  <si>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</si>
  <si>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</si>
  <si>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</si>
  <si>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</si>
  <si>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</si>
  <si>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</si>
  <si>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</si>
  <si>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</si>
  <si>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</si>
  <si>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</si>
  <si>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</si>
  <si>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</si>
  <si>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</si>
  <si>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</si>
  <si>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</si>
  <si>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</si>
  <si>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</si>
  <si>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</si>
  <si>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</si>
  <si>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</si>
  <si>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</si>
  <si>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</si>
  <si>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</si>
  <si>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</si>
  <si>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</si>
  <si>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</si>
  <si>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</si>
  <si>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</si>
  <si>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</si>
  <si>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</si>
  <si>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</si>
  <si>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</si>
  <si>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</si>
  <si>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</si>
  <si>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</si>
  <si>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</si>
  <si>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</si>
  <si>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</si>
  <si>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</si>
  <si>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</si>
  <si>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</si>
  <si>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</si>
  <si>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</si>
  <si>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</si>
  <si>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</si>
  <si>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</si>
  <si>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</si>
  <si>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</si>
  <si>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</si>
  <si>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</si>
  <si>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</si>
  <si>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</si>
  <si>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</si>
  <si>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</si>
  <si>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</si>
  <si>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</si>
  <si>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</si>
  <si>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</si>
  <si>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</si>
  <si>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</si>
  <si>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</si>
  <si>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</si>
  <si>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</si>
  <si>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</si>
  <si>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</si>
  <si>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</si>
  <si>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</si>
  <si>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</si>
  <si>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</si>
  <si>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</si>
  <si>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</si>
  <si>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</si>
  <si>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</si>
  <si>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</si>
  <si>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</si>
  <si>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</si>
  <si>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</si>
  <si>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</si>
  <si>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</si>
  <si>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</si>
  <si>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</si>
  <si>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</si>
  <si>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</si>
  <si>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</si>
  <si>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</si>
  <si>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</si>
  <si>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</si>
  <si>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</si>
  <si>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</si>
  <si>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</si>
  <si>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</si>
  <si>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</si>
  <si>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</si>
  <si>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</si>
  <si>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</si>
  <si>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</si>
  <si>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</si>
  <si>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</si>
  <si>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</si>
  <si>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</si>
  <si>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</si>
  <si>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</si>
  <si>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</si>
  <si>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</si>
  <si>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</si>
  <si>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</si>
  <si>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</si>
  <si>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</si>
  <si>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</si>
  <si>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</si>
  <si>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</si>
  <si>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</si>
  <si>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</si>
  <si>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</si>
  <si>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</si>
  <si>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</si>
  <si>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</si>
  <si>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</si>
  <si>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</si>
  <si>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</si>
  <si>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</si>
  <si>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</si>
  <si>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</si>
  <si>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</si>
  <si>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</si>
  <si>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</si>
  <si>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</si>
  <si>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</si>
  <si>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</si>
  <si>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</si>
  <si>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</si>
  <si>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</si>
  <si>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</si>
  <si>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</si>
  <si>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</si>
  <si>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</si>
  <si>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</si>
  <si>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</si>
  <si>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</si>
  <si>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</si>
  <si>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</si>
  <si>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</si>
  <si>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</si>
  <si>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</si>
  <si>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</si>
  <si>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</si>
  <si>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</si>
  <si>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</si>
  <si>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</si>
  <si>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</si>
  <si>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</si>
  <si>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</si>
  <si>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</si>
  <si>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</si>
  <si>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</si>
  <si>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</si>
  <si>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</si>
  <si>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</si>
  <si>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</si>
  <si>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</si>
  <si>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</si>
  <si>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</si>
  <si>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</si>
  <si>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</si>
  <si>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</si>
  <si>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</si>
  <si>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</si>
  <si>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</si>
  <si>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</si>
  <si>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</si>
  <si>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</si>
  <si>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</si>
  <si>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</si>
  <si>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</si>
  <si>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</si>
  <si>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</si>
  <si>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</si>
  <si>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</si>
  <si>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</si>
  <si>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</si>
  <si>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</si>
  <si>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</si>
  <si>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</si>
  <si>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</si>
  <si>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</si>
  <si>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</si>
  <si>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</si>
  <si>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</si>
  <si>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</si>
  <si>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</si>
  <si>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</si>
  <si>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</si>
  <si>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</si>
  <si>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</si>
  <si>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</si>
  <si>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</si>
  <si>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</si>
  <si>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</si>
  <si>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</si>
  <si>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</si>
  <si>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</si>
  <si>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</si>
  <si>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</si>
  <si>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</si>
  <si>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</si>
  <si>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</si>
  <si>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</si>
  <si>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</si>
  <si>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</si>
  <si>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</si>
  <si>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</si>
  <si>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</si>
  <si>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</si>
  <si>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</si>
  <si>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</si>
  <si>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</si>
  <si>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</si>
  <si>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</si>
  <si>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</si>
  <si>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</si>
  <si>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</si>
  <si>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</si>
  <si>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</si>
  <si>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</si>
  <si>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</si>
  <si>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</si>
  <si>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</si>
  <si>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</si>
  <si>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</si>
  <si>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</si>
  <si>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</si>
  <si>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</si>
  <si>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</si>
  <si>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</si>
  <si>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</si>
  <si>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</si>
  <si>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</si>
  <si>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</si>
  <si>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</si>
  <si>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</si>
  <si>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</si>
  <si>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</si>
  <si>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</si>
  <si>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</si>
  <si>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</si>
  <si>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</si>
  <si>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</si>
  <si>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</si>
  <si>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</si>
  <si>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</si>
  <si>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</si>
  <si>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</si>
  <si>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</si>
  <si>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</si>
  <si>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</si>
  <si>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</si>
  <si>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</si>
  <si>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</si>
  <si>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</si>
  <si>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</si>
  <si>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</si>
  <si>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</si>
  <si>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</si>
  <si>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</si>
  <si>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</si>
  <si>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</si>
  <si>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</si>
  <si>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</si>
  <si>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</si>
  <si>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</si>
  <si>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</si>
  <si>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</si>
  <si>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</si>
  <si>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</si>
  <si>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</si>
  <si>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</si>
  <si>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</si>
  <si>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</si>
  <si>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</si>
  <si>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</si>
  <si>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</si>
  <si>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</si>
  <si>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</si>
  <si>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</si>
  <si>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</si>
  <si>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</si>
  <si>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</si>
  <si>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</si>
  <si>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</si>
  <si>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</si>
  <si>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</si>
  <si>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</si>
  <si>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</si>
  <si>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</si>
  <si>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</si>
  <si>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</si>
  <si>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</si>
  <si>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</si>
  <si>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</si>
  <si>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</si>
  <si>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</si>
  <si>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</si>
  <si>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</si>
  <si>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</si>
  <si>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</si>
  <si>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</si>
  <si>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</si>
  <si>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</si>
  <si>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</si>
  <si>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</si>
  <si>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</si>
  <si>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</si>
  <si>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</si>
  <si>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</si>
  <si>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</si>
  <si>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</si>
  <si>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</si>
  <si>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</si>
  <si>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</si>
  <si>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</si>
  <si>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</si>
  <si>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</si>
  <si>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</si>
  <si>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</si>
  <si>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</si>
  <si>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</si>
  <si>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</si>
  <si>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</si>
  <si>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</si>
  <si>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</si>
  <si>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</si>
  <si>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</si>
  <si>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</si>
  <si>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</si>
  <si>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</si>
  <si>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</si>
  <si>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</si>
  <si>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</si>
  <si>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</si>
  <si>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</si>
  <si>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</si>
  <si>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</si>
  <si>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</si>
  <si>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</si>
  <si>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</si>
  <si>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</si>
  <si>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</si>
  <si>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</si>
  <si>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</si>
  <si>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</si>
  <si>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</si>
  <si>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</si>
  <si>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</si>
  <si>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</si>
  <si>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</si>
  <si>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</si>
  <si>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</si>
  <si>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</si>
  <si>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</si>
  <si>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</si>
  <si>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</si>
  <si>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</si>
  <si>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</si>
  <si>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</si>
  <si>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</si>
  <si>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</si>
  <si>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</si>
  <si>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</si>
  <si>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</si>
  <si>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</si>
  <si>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</si>
  <si>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</si>
  <si>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</si>
  <si>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</si>
  <si>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</si>
  <si>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</si>
  <si>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</si>
  <si>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</si>
  <si>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</si>
  <si>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</si>
  <si>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</si>
  <si>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</si>
  <si>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</si>
  <si>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</si>
  <si>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</si>
  <si>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</si>
  <si>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</si>
  <si>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</si>
  <si>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</si>
  <si>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</si>
  <si>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</si>
  <si>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</si>
  <si>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</si>
  <si>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</si>
  <si>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</si>
  <si>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</si>
  <si>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</si>
  <si>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</si>
  <si>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</si>
  <si>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</si>
  <si>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</si>
  <si>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</si>
  <si>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</si>
  <si>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</si>
  <si>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</si>
  <si>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</si>
  <si>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</si>
  <si>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</si>
  <si>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</si>
  <si>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</si>
  <si>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</si>
  <si>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</si>
  <si>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</si>
  <si>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</si>
  <si>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</si>
  <si>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</si>
  <si>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</si>
  <si>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</si>
  <si>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</si>
  <si>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</si>
  <si>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</si>
  <si>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</si>
  <si>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</si>
  <si>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</si>
  <si>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</si>
  <si>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</si>
  <si>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</si>
  <si>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</si>
  <si>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</si>
  <si>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</si>
  <si>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</si>
  <si>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</si>
  <si>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</si>
  <si>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</si>
  <si>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</si>
  <si>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</si>
  <si>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</si>
  <si>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</si>
  <si>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</si>
  <si>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</si>
  <si>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</si>
  <si>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</si>
  <si>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</si>
  <si>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</si>
  <si>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</si>
  <si>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</si>
  <si>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</si>
  <si>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</si>
  <si>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</si>
  <si>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</si>
  <si>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</si>
  <si>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</si>
  <si>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</si>
  <si>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</si>
  <si>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</si>
  <si>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</si>
  <si>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</si>
  <si>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</si>
  <si>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</si>
  <si>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</si>
  <si>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</si>
  <si>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</si>
  <si>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</si>
  <si>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</si>
  <si>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</si>
  <si>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</si>
  <si>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</si>
  <si>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</si>
  <si>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</si>
  <si>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</si>
  <si>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</si>
  <si>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</si>
  <si>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</si>
  <si>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</si>
  <si>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</si>
  <si>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</si>
  <si>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</si>
  <si>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</si>
  <si>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</si>
  <si>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</si>
  <si>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</si>
  <si>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</si>
  <si>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</si>
  <si>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</si>
  <si>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</si>
  <si>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</si>
  <si>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</si>
  <si>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</si>
  <si>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</si>
  <si>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</si>
  <si>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</si>
  <si>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</si>
  <si>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</si>
  <si>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</si>
  <si>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</si>
  <si>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</si>
  <si>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</si>
  <si>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</si>
  <si>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</si>
  <si>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</si>
  <si>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</si>
  <si>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</si>
  <si>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</si>
  <si>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</si>
  <si>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</si>
  <si>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</si>
  <si>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</si>
  <si>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</si>
  <si>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</si>
  <si>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</si>
  <si>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</si>
  <si>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</si>
  <si>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</si>
  <si>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</si>
  <si>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</si>
  <si>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</si>
  <si>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</si>
  <si>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</si>
  <si>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</si>
  <si>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</si>
  <si>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</si>
  <si>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</si>
  <si>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</si>
  <si>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</si>
  <si>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</si>
  <si>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</si>
  <si>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</si>
  <si>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</si>
  <si>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</si>
  <si>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</si>
  <si>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</si>
  <si>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</si>
  <si>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</si>
  <si>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</si>
  <si>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</si>
  <si>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</si>
  <si>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</si>
  <si>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</si>
  <si>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</si>
  <si>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</si>
  <si>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</si>
  <si>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</si>
  <si>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</si>
  <si>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</si>
  <si>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</si>
  <si>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</si>
  <si>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</si>
  <si>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</si>
  <si>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</si>
  <si>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</si>
  <si>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</si>
  <si>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</si>
  <si>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</si>
  <si>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</si>
  <si>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</si>
  <si>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</si>
  <si>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</si>
  <si>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</si>
  <si>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</si>
  <si>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</si>
  <si>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</si>
  <si>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</si>
  <si>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</si>
  <si>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</si>
  <si>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</si>
  <si>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</si>
  <si>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</si>
  <si>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</si>
  <si>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</si>
  <si>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</si>
  <si>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</si>
  <si>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</si>
  <si>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</si>
  <si>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</si>
  <si>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</si>
  <si>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</si>
  <si>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</si>
  <si>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</si>
  <si>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</si>
  <si>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</si>
  <si>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</si>
  <si>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</si>
  <si>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</si>
  <si>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</si>
  <si>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</si>
  <si>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</si>
  <si>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</si>
  <si>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</si>
  <si>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</si>
  <si>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</si>
  <si>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</si>
  <si>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</si>
  <si>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</si>
  <si>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</si>
  <si>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</si>
  <si>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</si>
  <si>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</si>
  <si>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</si>
  <si>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</si>
  <si>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</si>
  <si>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</si>
  <si>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</si>
  <si>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</si>
  <si>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</si>
  <si>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</si>
  <si>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</si>
  <si>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</si>
  <si>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</si>
  <si>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</si>
  <si>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</si>
  <si>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</si>
  <si>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</si>
  <si>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</si>
  <si>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</si>
  <si>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</si>
  <si>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</si>
  <si>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</si>
  <si>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</si>
  <si>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</si>
  <si>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</si>
  <si>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</si>
  <si>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</si>
  <si>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</si>
  <si>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</si>
  <si>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</si>
  <si>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</si>
  <si>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</si>
  <si>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</si>
  <si>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</si>
  <si>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</si>
  <si>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</si>
  <si>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</si>
  <si>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</si>
  <si>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</si>
  <si>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</si>
  <si>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</si>
  <si>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</si>
  <si>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</si>
  <si>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</si>
  <si>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</si>
  <si>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</si>
  <si>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</si>
  <si>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</si>
  <si>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</si>
  <si>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</si>
  <si>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</si>
  <si>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</si>
  <si>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</si>
  <si>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</si>
  <si>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</si>
  <si>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</si>
  <si>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</si>
  <si>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</si>
  <si>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</si>
  <si>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</si>
  <si>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</si>
  <si>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</si>
  <si>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</si>
  <si>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</si>
  <si>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</si>
  <si>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</si>
  <si>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</si>
  <si>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</si>
  <si>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</si>
  <si>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</si>
  <si>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</si>
  <si>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</si>
  <si>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</si>
  <si>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</si>
  <si>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</si>
  <si>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</si>
  <si>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</si>
  <si>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</si>
  <si>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</si>
  <si>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</si>
  <si>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</si>
  <si>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</si>
  <si>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</si>
  <si>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</si>
  <si>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</si>
  <si>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</si>
  <si>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</si>
  <si>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</si>
  <si>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</si>
  <si>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</si>
  <si>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</si>
  <si>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</si>
  <si>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</si>
  <si>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</si>
  <si>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</si>
  <si>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</si>
  <si>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</si>
  <si>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</si>
  <si>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</si>
  <si>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</si>
  <si>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</si>
  <si>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</si>
  <si>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</si>
  <si>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</si>
  <si>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</si>
  <si>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</si>
  <si>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</si>
  <si>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</si>
  <si>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</si>
  <si>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</si>
  <si>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</si>
  <si>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</si>
  <si>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</si>
  <si>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</si>
  <si>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</si>
  <si>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</si>
  <si>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</si>
  <si>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</si>
  <si>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</si>
  <si>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</si>
  <si>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</si>
  <si>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</si>
  <si>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</si>
  <si>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</si>
  <si>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</si>
  <si>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</si>
  <si>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</si>
  <si>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</si>
  <si>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</si>
  <si>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</si>
  <si>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</si>
  <si>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</si>
  <si>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</si>
  <si>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</si>
  <si>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</si>
  <si>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</si>
  <si>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</si>
  <si>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</si>
  <si>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</si>
  <si>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</si>
  <si>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</si>
  <si>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</si>
  <si>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</si>
  <si>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</si>
  <si>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</si>
  <si>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</si>
  <si>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</si>
  <si>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</si>
  <si>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</si>
  <si>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</si>
  <si>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</si>
  <si>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</si>
  <si>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</si>
  <si>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</si>
  <si>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</si>
  <si>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</si>
  <si>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</si>
  <si>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</si>
  <si>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</si>
  <si>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</si>
  <si>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</si>
  <si>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</si>
  <si>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</si>
  <si>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</si>
  <si>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</si>
  <si>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</si>
  <si>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</si>
  <si>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</si>
  <si>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</si>
  <si>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</si>
  <si>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</si>
  <si>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</si>
  <si>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</si>
  <si>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</si>
  <si>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</si>
  <si>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</si>
  <si>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</si>
  <si>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</si>
  <si>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</si>
  <si>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</si>
  <si>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</si>
  <si>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</si>
  <si>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</si>
  <si>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</si>
  <si>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</si>
  <si>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</si>
  <si>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</si>
  <si>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</si>
  <si>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</si>
  <si>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</si>
  <si>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</si>
  <si>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</si>
  <si>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</si>
  <si>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</si>
  <si>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</si>
  <si>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</si>
  <si>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</si>
  <si>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</si>
  <si>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</si>
  <si>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</si>
  <si>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</si>
  <si>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</si>
  <si>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</si>
  <si>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</si>
  <si>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</si>
  <si>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</si>
  <si>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</si>
  <si>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</si>
  <si>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</si>
  <si>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</si>
  <si>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</si>
  <si>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</si>
  <si>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</si>
  <si>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</si>
  <si>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</si>
  <si>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</si>
  <si>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</si>
  <si>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</si>
  <si>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</si>
  <si>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</si>
  <si>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</si>
  <si>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</si>
  <si>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</si>
  <si>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</si>
  <si>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</si>
  <si>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</si>
  <si>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</si>
  <si>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</si>
  <si>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</si>
  <si>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</si>
  <si>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</si>
  <si>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</si>
  <si>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</si>
  <si>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</si>
  <si>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</si>
  <si>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</si>
  <si>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</si>
  <si>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</si>
  <si>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</si>
  <si>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</si>
  <si>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</si>
  <si>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</si>
  <si>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</si>
  <si>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</si>
  <si>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</si>
  <si>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</si>
  <si>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</si>
  <si>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</si>
  <si>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</si>
  <si>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</si>
  <si>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</si>
  <si>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</si>
  <si>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</si>
  <si>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</si>
  <si>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</si>
  <si>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</si>
  <si>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</si>
  <si>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</si>
  <si>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</si>
  <si>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</si>
  <si>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</si>
  <si>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</si>
  <si>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</si>
  <si>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</si>
  <si>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</si>
  <si>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</si>
  <si>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</si>
  <si>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</si>
  <si>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</si>
  <si>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</si>
  <si>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</si>
  <si>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</si>
  <si>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</si>
  <si>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</si>
  <si>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</si>
  <si>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</si>
  <si>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</si>
  <si>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</si>
  <si>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</si>
  <si>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</si>
  <si>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</si>
  <si>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</si>
  <si>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</si>
  <si>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</si>
  <si>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</si>
  <si>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</si>
  <si>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</si>
  <si>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</si>
  <si>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</si>
  <si>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</si>
  <si>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</si>
  <si>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</si>
  <si>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</si>
  <si>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</si>
  <si>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</si>
  <si>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</si>
  <si>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</si>
  <si>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</si>
  <si>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</si>
  <si>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</si>
  <si>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</si>
  <si>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</si>
  <si>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</si>
  <si>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</si>
  <si>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</si>
  <si>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</si>
  <si>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</si>
  <si>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</si>
  <si>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</si>
  <si>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</si>
  <si>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</si>
  <si>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</si>
  <si>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</si>
  <si>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</si>
  <si>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</si>
  <si>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</si>
  <si>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</si>
  <si>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</si>
  <si>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</si>
  <si>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</si>
  <si>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</si>
  <si>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</si>
  <si>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</si>
  <si>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</si>
  <si>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</si>
  <si>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</si>
  <si>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</si>
  <si>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</si>
  <si>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</si>
  <si>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</si>
  <si>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</si>
  <si>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</si>
  <si>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</si>
  <si>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</si>
  <si>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</si>
  <si>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</si>
  <si>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</si>
  <si>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</si>
  <si>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</si>
  <si>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</si>
  <si>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</si>
  <si>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</si>
  <si>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</si>
  <si>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</si>
  <si>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</si>
  <si>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</si>
  <si>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</si>
  <si>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</si>
  <si>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</si>
  <si>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</si>
  <si>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</si>
  <si>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</si>
  <si>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</si>
  <si>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</si>
  <si>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</si>
  <si>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</si>
  <si>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</si>
  <si>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</si>
  <si>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</si>
  <si>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</si>
  <si>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</si>
  <si>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</si>
  <si>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</si>
  <si>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</si>
  <si>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</si>
  <si>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</si>
  <si>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</si>
  <si>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</si>
  <si>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</si>
  <si>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</si>
  <si>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</si>
  <si>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</si>
  <si>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</si>
  <si>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</si>
  <si>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</si>
  <si>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</si>
  <si>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</si>
  <si>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</si>
  <si>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</si>
  <si>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</si>
  <si>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</si>
  <si>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</si>
  <si>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</si>
  <si>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</si>
  <si>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</si>
  <si>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</si>
  <si>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</si>
  <si>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</si>
  <si>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</si>
  <si>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</si>
  <si>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</si>
  <si>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</si>
  <si>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</si>
  <si>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</si>
  <si>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</si>
  <si>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</si>
  <si>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</si>
  <si>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</si>
  <si>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</si>
  <si>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</si>
  <si>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</si>
  <si>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</si>
  <si>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</si>
  <si>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</si>
  <si>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</si>
  <si>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</si>
  <si>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</si>
  <si>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</si>
  <si>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</si>
  <si>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</si>
  <si>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</si>
  <si>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</si>
  <si>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</si>
  <si>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</si>
  <si>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</si>
  <si>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</si>
  <si>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</si>
  <si>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</si>
  <si>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</si>
  <si>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</si>
  <si>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</si>
  <si>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</si>
  <si>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</si>
  <si>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</si>
  <si>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</si>
  <si>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</si>
  <si>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</si>
  <si>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</si>
  <si>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</si>
  <si>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</si>
  <si>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</si>
  <si>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</si>
  <si>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</si>
  <si>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</si>
  <si>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</si>
  <si>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</si>
  <si>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</si>
  <si>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</si>
  <si>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</si>
  <si>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</si>
  <si>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</si>
  <si>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</si>
  <si>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</si>
  <si>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</si>
  <si>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</si>
  <si>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</si>
  <si>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</si>
  <si>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</si>
  <si>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</si>
  <si>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</si>
  <si>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</si>
  <si>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</si>
  <si>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</si>
  <si>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</si>
  <si>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</si>
  <si>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</si>
  <si>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</si>
  <si>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</si>
  <si>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</si>
  <si>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</si>
  <si>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</si>
  <si>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</si>
  <si>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</si>
  <si>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</si>
  <si>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</si>
  <si>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</si>
  <si>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</si>
  <si>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</si>
  <si>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</si>
  <si>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</si>
  <si>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</si>
  <si>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</si>
  <si>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</si>
  <si>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</si>
  <si>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</si>
  <si>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</si>
  <si>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</si>
  <si>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</si>
  <si>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</si>
  <si>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</si>
  <si>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</si>
  <si>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</si>
  <si>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</si>
  <si>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</si>
  <si>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</si>
  <si>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</si>
  <si>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</si>
  <si>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</si>
  <si>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</si>
  <si>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</si>
  <si>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</si>
  <si>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</si>
  <si>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</si>
  <si>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</si>
  <si>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</si>
  <si>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</si>
  <si>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</si>
  <si>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</si>
  <si>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</si>
  <si>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</si>
  <si>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</si>
  <si>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</si>
  <si>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</si>
  <si>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</si>
  <si>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</si>
  <si>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</si>
  <si>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</si>
  <si>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</si>
  <si>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</si>
  <si>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</si>
  <si>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</si>
  <si>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</si>
  <si>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</si>
  <si>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</si>
  <si>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</si>
  <si>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</si>
  <si>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</si>
  <si>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</si>
  <si>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</si>
  <si>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</si>
  <si>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</si>
  <si>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</si>
  <si>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</si>
  <si>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</si>
  <si>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</si>
  <si>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</si>
  <si>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</si>
  <si>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</si>
  <si>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</si>
  <si>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</si>
  <si>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</si>
  <si>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</si>
  <si>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</si>
  <si>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</si>
  <si>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</si>
  <si>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</si>
  <si>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</si>
  <si>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</si>
  <si>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</si>
  <si>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</si>
  <si>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</si>
  <si>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</si>
  <si>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</si>
  <si>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</si>
  <si>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</si>
  <si>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</si>
  <si>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</si>
  <si>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</si>
  <si>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</si>
  <si>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</si>
  <si>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</si>
  <si>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</si>
  <si>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</si>
  <si>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</si>
  <si>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</si>
  <si>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</si>
  <si>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</si>
  <si>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</si>
  <si>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</si>
  <si>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</si>
  <si>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</si>
  <si>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</si>
  <si>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</si>
  <si>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</si>
  <si>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</si>
  <si>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</si>
  <si>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</si>
  <si>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</si>
  <si>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</si>
  <si>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</si>
  <si>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</si>
  <si>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</si>
  <si>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</si>
  <si>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</si>
  <si>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</si>
  <si>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</si>
  <si>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</si>
  <si>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</si>
  <si>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</si>
  <si>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</si>
  <si>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</si>
  <si>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</si>
  <si>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</si>
  <si>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</si>
  <si>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</si>
  <si>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</si>
  <si>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</si>
  <si>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</si>
  <si>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</si>
  <si>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</si>
  <si>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</si>
  <si>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</si>
  <si>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</si>
  <si>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</si>
  <si>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</si>
  <si>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</si>
  <si>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</si>
  <si>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</si>
  <si>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</si>
  <si>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</si>
  <si>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</si>
  <si>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</si>
  <si>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</si>
  <si>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</si>
  <si>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</si>
  <si>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</si>
  <si>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</si>
  <si>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</si>
  <si>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</si>
  <si>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</si>
  <si>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</si>
  <si>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</si>
  <si>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</si>
  <si>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</si>
  <si>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</si>
  <si>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</si>
  <si>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</si>
  <si>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</si>
  <si>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</si>
  <si>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</si>
  <si>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</si>
  <si>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</si>
  <si>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</si>
  <si>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</si>
  <si>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</si>
  <si>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</si>
  <si>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</si>
  <si>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</si>
  <si>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</si>
  <si>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</si>
  <si>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</si>
  <si>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</si>
  <si>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</si>
  <si>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</si>
  <si>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</si>
  <si>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</si>
  <si>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</si>
  <si>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</si>
  <si>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</si>
  <si>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</si>
  <si>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</si>
  <si>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</si>
  <si>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</si>
  <si>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</si>
  <si>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</si>
  <si>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</si>
  <si>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</si>
  <si>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</si>
  <si>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</si>
  <si>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</si>
  <si>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</si>
  <si>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</si>
  <si>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</si>
  <si>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</si>
  <si>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</si>
  <si>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</si>
  <si>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</si>
  <si>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</si>
  <si>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</si>
  <si>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</si>
  <si>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</si>
  <si>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</si>
  <si>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</si>
  <si>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</si>
  <si>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</si>
  <si>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</si>
  <si>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</si>
  <si>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</si>
  <si>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</si>
  <si>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</si>
  <si>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</si>
  <si>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</si>
  <si>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</si>
  <si>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</si>
  <si>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</si>
  <si>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</si>
  <si>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</si>
  <si>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</si>
  <si>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</si>
  <si>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</si>
  <si>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</si>
  <si>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</si>
  <si>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</si>
  <si>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</si>
  <si>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</si>
  <si>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</si>
  <si>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</si>
  <si>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</si>
  <si>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</si>
  <si>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</si>
  <si>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</si>
  <si>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</si>
  <si>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</si>
  <si>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</si>
  <si>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</si>
  <si>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</si>
  <si>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</si>
  <si>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</si>
  <si>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</si>
  <si>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</si>
  <si>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</si>
  <si>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</si>
  <si>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</si>
  <si>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</si>
  <si>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</si>
  <si>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</si>
  <si>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</si>
  <si>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</si>
  <si>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</si>
  <si>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</si>
  <si>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</si>
  <si>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</si>
  <si>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</si>
  <si>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</si>
  <si>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</si>
  <si>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</si>
  <si>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</si>
  <si>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</si>
  <si>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</si>
  <si>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</si>
  <si>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</si>
  <si>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</si>
  <si>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</si>
  <si>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</si>
  <si>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</si>
  <si>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</si>
  <si>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</si>
  <si>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</si>
  <si>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</si>
  <si>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</si>
  <si>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</si>
  <si>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</si>
  <si>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</si>
  <si>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</si>
  <si>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</si>
  <si>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</si>
  <si>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</si>
  <si>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</si>
  <si>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</si>
  <si>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</si>
  <si>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</si>
  <si>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</si>
  <si>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</si>
  <si>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</si>
  <si>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</si>
  <si>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</si>
  <si>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</si>
  <si>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</si>
  <si>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</si>
  <si>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</si>
  <si>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</si>
  <si>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</si>
  <si>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</si>
  <si>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</si>
  <si>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</si>
  <si>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</si>
  <si>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</si>
  <si>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</si>
  <si>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</si>
  <si>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</si>
  <si>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</si>
  <si>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</si>
  <si>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</si>
  <si>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</si>
  <si>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</si>
  <si>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</si>
  <si>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</si>
  <si>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</si>
  <si>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</si>
  <si>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</si>
  <si>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</si>
  <si>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</si>
  <si>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</si>
  <si>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</si>
  <si>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</si>
  <si>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</si>
  <si>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</si>
  <si>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</si>
  <si>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</si>
  <si>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</si>
  <si>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</si>
  <si>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</si>
  <si>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</si>
  <si>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</si>
  <si>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</si>
  <si>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</si>
  <si>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</si>
  <si>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</si>
  <si>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</si>
  <si>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</si>
  <si>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</si>
  <si>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</si>
  <si>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</si>
  <si>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</si>
  <si>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</si>
  <si>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</si>
  <si>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</si>
  <si>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</si>
  <si>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</si>
  <si>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</si>
  <si>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</si>
  <si>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</si>
  <si>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</si>
  <si>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</si>
  <si>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</si>
  <si>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</si>
  <si>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</si>
  <si>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</si>
  <si>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</si>
  <si>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</si>
  <si>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</si>
  <si>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</si>
  <si>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</si>
  <si>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</si>
  <si>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</si>
  <si>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</si>
  <si>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</si>
  <si>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</si>
  <si>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</si>
  <si>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</si>
  <si>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</si>
  <si>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</si>
  <si>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</si>
  <si>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</si>
  <si>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</si>
  <si>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</si>
  <si>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</si>
  <si>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</si>
  <si>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</si>
  <si>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</si>
  <si>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</si>
  <si>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</si>
  <si>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</si>
  <si>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</si>
  <si>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</si>
  <si>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</si>
  <si>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</si>
  <si>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</si>
  <si>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</si>
  <si>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</si>
  <si>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</si>
  <si>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</si>
  <si>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</si>
  <si>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</si>
  <si>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</si>
  <si>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</si>
  <si>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</si>
  <si>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</si>
  <si>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</si>
  <si>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</si>
  <si>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</si>
  <si>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</si>
  <si>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</si>
  <si>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</si>
  <si>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</si>
  <si>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</si>
  <si>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</si>
  <si>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</si>
  <si>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</si>
  <si>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</si>
  <si>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</si>
  <si>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</si>
  <si>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</si>
  <si>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</si>
  <si>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</si>
  <si>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</si>
  <si>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</si>
  <si>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</si>
  <si>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</si>
  <si>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</si>
  <si>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</si>
  <si>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</si>
  <si>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</si>
  <si>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</si>
  <si>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</si>
  <si>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</si>
  <si>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</si>
  <si>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</si>
  <si>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</si>
  <si>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</si>
  <si>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</si>
  <si>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</si>
  <si>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</si>
  <si>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</si>
  <si>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</si>
  <si>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</si>
  <si>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</si>
  <si>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</si>
  <si>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</si>
  <si>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</si>
  <si>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</si>
  <si>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</si>
  <si>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</si>
  <si>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</si>
  <si>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</si>
  <si>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</si>
  <si>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</si>
  <si>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</si>
  <si>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</si>
  <si>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</si>
  <si>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</si>
  <si>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</si>
  <si>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</si>
  <si>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</si>
  <si>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</si>
  <si>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</si>
  <si>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</si>
  <si>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</si>
  <si>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</si>
  <si>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</si>
  <si>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</si>
  <si>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</si>
  <si>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</si>
  <si>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</si>
  <si>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</si>
  <si>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</si>
  <si>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</si>
  <si>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</si>
  <si>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</si>
  <si>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</si>
  <si>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</si>
  <si>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</si>
  <si>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</si>
  <si>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</si>
  <si>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</si>
  <si>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</si>
  <si>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</si>
  <si>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</si>
  <si>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</si>
  <si>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</si>
  <si>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</si>
  <si>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</si>
  <si>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</si>
  <si>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</si>
  <si>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</si>
  <si>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</si>
  <si>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</si>
  <si>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</si>
  <si>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</si>
  <si>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</si>
  <si>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</si>
  <si>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</si>
  <si>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</si>
  <si>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</si>
  <si>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</si>
  <si>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</si>
  <si>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</si>
  <si>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</si>
  <si>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</si>
  <si>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</si>
  <si>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</si>
  <si>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</si>
  <si>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</si>
  <si>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</si>
  <si>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</si>
  <si>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</si>
  <si>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</si>
  <si>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</si>
  <si>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</si>
  <si>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</si>
  <si>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</si>
  <si>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</si>
  <si>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</si>
  <si>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</si>
  <si>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</si>
  <si>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</si>
  <si>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</si>
  <si>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</si>
  <si>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</si>
  <si>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</si>
  <si>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</si>
  <si>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</si>
  <si>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</si>
  <si>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</si>
  <si>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</si>
  <si>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</si>
  <si>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</si>
  <si>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</si>
  <si>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</si>
  <si>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</si>
  <si>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</si>
  <si>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</si>
  <si>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</si>
  <si>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</si>
  <si>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</si>
  <si>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</si>
  <si>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</si>
  <si>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</si>
  <si>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</si>
  <si>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</si>
  <si>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</si>
  <si>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</si>
  <si>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</si>
  <si>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</si>
  <si>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</si>
  <si>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</si>
  <si>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</si>
  <si>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</si>
  <si>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</si>
  <si>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</si>
  <si>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</si>
  <si>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</si>
  <si>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</si>
  <si>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</si>
  <si>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</si>
  <si>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</si>
  <si>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</si>
  <si>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</si>
  <si>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</si>
  <si>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</si>
  <si>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</si>
  <si>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</si>
  <si>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</si>
  <si>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</si>
  <si>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</si>
  <si>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</si>
  <si>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</si>
  <si>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</si>
  <si>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</si>
  <si>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</si>
  <si>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</si>
  <si>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</si>
  <si>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</si>
  <si>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</si>
  <si>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</si>
  <si>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</si>
  <si>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</si>
  <si>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</si>
  <si>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</si>
  <si>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</si>
  <si>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</si>
  <si>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</si>
  <si>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</si>
  <si>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</si>
  <si>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</si>
  <si>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</si>
  <si>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</si>
  <si>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</si>
  <si>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</si>
  <si>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</si>
  <si>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</si>
  <si>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</si>
  <si>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</si>
  <si>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</si>
  <si>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</si>
  <si>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</si>
  <si>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</si>
  <si>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</si>
  <si>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</si>
  <si>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</si>
  <si>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</si>
  <si>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</si>
  <si>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</si>
  <si>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</si>
  <si>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</si>
  <si>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</si>
  <si>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</si>
  <si>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</si>
  <si>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</si>
  <si>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</si>
  <si>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</si>
  <si>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</si>
  <si>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</si>
  <si>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</si>
  <si>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</si>
  <si>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</si>
  <si>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</si>
  <si>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</si>
  <si>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</si>
  <si>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</si>
  <si>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</si>
  <si>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</si>
  <si>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</si>
  <si>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</si>
  <si>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</si>
  <si>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</si>
  <si>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</si>
  <si>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</si>
  <si>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</si>
  <si>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</si>
  <si>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</si>
  <si>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</si>
  <si>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</si>
  <si>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</si>
  <si>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</si>
  <si>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</si>
  <si>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</si>
  <si>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</si>
  <si>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</si>
  <si>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</si>
  <si>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</si>
  <si>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</si>
  <si>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</si>
  <si>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</si>
  <si>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</si>
  <si>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</si>
  <si>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</si>
  <si>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</si>
  <si>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</si>
  <si>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</si>
  <si>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</si>
  <si>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</si>
  <si>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</si>
  <si>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</si>
  <si>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</si>
  <si>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</si>
  <si>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</si>
  <si>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</si>
  <si>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</si>
  <si>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</si>
  <si>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</si>
  <si>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</si>
  <si>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</si>
  <si>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</si>
  <si>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</si>
  <si>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</si>
  <si>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</si>
  <si>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</si>
  <si>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</si>
  <si>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</si>
  <si>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</si>
  <si>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</si>
  <si>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</si>
  <si>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</si>
  <si>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</si>
  <si>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</si>
  <si>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</si>
  <si>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</si>
  <si>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</si>
  <si>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</si>
  <si>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</si>
  <si>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</si>
  <si>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</si>
  <si>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</si>
  <si>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</si>
  <si>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</si>
  <si>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</si>
  <si>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</si>
  <si>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</si>
  <si>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</si>
  <si>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</si>
  <si>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</si>
  <si>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</si>
  <si>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</si>
  <si>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</si>
  <si>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</si>
  <si>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</si>
  <si>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</si>
  <si>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</si>
  <si>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</si>
  <si>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</si>
  <si>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</si>
  <si>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</si>
  <si>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</si>
  <si>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</si>
  <si>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</si>
  <si>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</si>
  <si>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</si>
  <si>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</si>
  <si>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</si>
  <si>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</si>
  <si>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</si>
  <si>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</si>
  <si>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</si>
  <si>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</si>
  <si>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</si>
  <si>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</si>
  <si>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</si>
  <si>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</si>
  <si>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</si>
  <si>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</si>
  <si>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</si>
  <si>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</si>
  <si>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</si>
  <si>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</si>
  <si>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</si>
  <si>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</si>
  <si>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</si>
  <si>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</si>
  <si>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</si>
  <si>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</si>
  <si>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</si>
  <si>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</si>
  <si>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</si>
  <si>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</si>
  <si>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</si>
  <si>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</si>
  <si>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</si>
  <si>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</si>
  <si>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</si>
  <si>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</si>
  <si>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</si>
  <si>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</si>
  <si>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</si>
  <si>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</si>
  <si>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</si>
  <si>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</si>
  <si>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</si>
  <si>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</si>
  <si>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</si>
  <si>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</si>
  <si>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</si>
  <si>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</si>
  <si>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</si>
  <si>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</si>
  <si>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</si>
  <si>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</si>
  <si>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</si>
  <si>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</si>
  <si>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</si>
  <si>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</si>
  <si>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</si>
  <si>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</si>
  <si>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</si>
  <si>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</si>
  <si>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</si>
  <si>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</si>
  <si>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</si>
  <si>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</si>
  <si>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</si>
  <si>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</si>
  <si>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</si>
  <si>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</si>
  <si>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</si>
  <si>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</si>
  <si>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</si>
  <si>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</si>
  <si>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</si>
  <si>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</si>
  <si>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</si>
  <si>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</si>
  <si>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</si>
  <si>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</si>
  <si>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</si>
  <si>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</si>
  <si>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</si>
  <si>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</si>
  <si>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</si>
  <si>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</si>
  <si>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</si>
  <si>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</si>
  <si>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</si>
  <si>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</si>
  <si>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</si>
  <si>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</si>
  <si>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</si>
  <si>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</si>
  <si>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</si>
  <si>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</si>
  <si>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</si>
  <si>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</si>
  <si>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</si>
  <si>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</si>
  <si>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</si>
  <si>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</si>
  <si>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</si>
  <si>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</si>
  <si>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</si>
  <si>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</si>
  <si>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</si>
  <si>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</si>
  <si>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</si>
  <si>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</si>
  <si>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</si>
  <si>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</si>
  <si>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</si>
  <si>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</si>
  <si>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</si>
  <si>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</si>
  <si>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</si>
  <si>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</si>
  <si>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</si>
  <si>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</si>
  <si>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</si>
  <si>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</si>
  <si>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</si>
  <si>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</si>
  <si>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</si>
  <si>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</si>
  <si>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</si>
  <si>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</si>
  <si>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</si>
  <si>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</si>
  <si>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</si>
  <si>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</si>
  <si>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</si>
  <si>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</si>
  <si>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</si>
  <si>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</si>
  <si>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</si>
  <si>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</si>
  <si>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</si>
  <si>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</si>
  <si>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</si>
  <si>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</si>
  <si>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</si>
  <si>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</si>
  <si>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</si>
  <si>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</si>
  <si>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</si>
  <si>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</si>
  <si>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</si>
  <si>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</si>
  <si>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</si>
  <si>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</si>
  <si>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</si>
  <si>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</si>
  <si>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</si>
  <si>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</si>
  <si>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</si>
  <si>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</si>
  <si>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</si>
  <si>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</si>
  <si>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</si>
  <si>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</si>
  <si>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</si>
  <si>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</si>
  <si>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</si>
  <si>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</si>
  <si>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</si>
  <si>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</si>
  <si>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</si>
  <si>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</si>
  <si>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</si>
  <si>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</si>
  <si>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</si>
  <si>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</si>
  <si>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</si>
  <si>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</si>
  <si>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</si>
  <si>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</si>
  <si>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</si>
  <si>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</si>
  <si>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</si>
  <si>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</si>
  <si>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</si>
  <si>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</si>
  <si>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</si>
  <si>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</si>
  <si>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</si>
  <si>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</si>
  <si>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</si>
  <si>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</si>
  <si>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</si>
  <si>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</si>
  <si>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</si>
  <si>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</si>
  <si>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</si>
  <si>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</si>
  <si>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</si>
  <si>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</si>
  <si>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</si>
  <si>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</si>
  <si>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</si>
  <si>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</si>
  <si>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</si>
  <si>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</si>
  <si>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</si>
  <si>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</si>
  <si>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</si>
  <si>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</si>
  <si>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</si>
  <si>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</si>
  <si>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</si>
  <si>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</si>
  <si>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</si>
  <si>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</si>
  <si>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</si>
  <si>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</si>
  <si>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</si>
  <si>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</si>
  <si>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</si>
  <si>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</si>
  <si>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</si>
  <si>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</si>
  <si>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</si>
  <si>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</si>
  <si>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</si>
  <si>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</si>
  <si>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</si>
  <si>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</si>
  <si>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</si>
  <si>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</si>
  <si>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</si>
  <si>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</si>
  <si>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</si>
  <si>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</si>
  <si>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</si>
  <si>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</si>
  <si>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</si>
  <si>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</si>
  <si>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</si>
  <si>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</si>
  <si>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</si>
  <si>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</si>
  <si>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</si>
  <si>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</si>
  <si>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</si>
  <si>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</si>
  <si>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</si>
  <si>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</si>
  <si>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</si>
  <si>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</si>
  <si>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</si>
  <si>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</si>
  <si>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</si>
  <si>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</si>
  <si>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</si>
  <si>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</si>
  <si>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</si>
  <si>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</si>
  <si>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</si>
  <si>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</si>
  <si>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</si>
  <si>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</si>
  <si>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</si>
  <si>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</si>
  <si>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</si>
  <si>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</si>
  <si>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</si>
  <si>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</si>
  <si>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</si>
  <si>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</si>
  <si>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</si>
  <si>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</si>
  <si>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</si>
  <si>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</si>
  <si>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</si>
  <si>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</si>
  <si>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</si>
  <si>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</si>
  <si>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</si>
  <si>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</si>
  <si>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</si>
  <si>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</si>
  <si>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</si>
  <si>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</si>
  <si>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</si>
  <si>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</si>
  <si>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</si>
  <si>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</si>
  <si>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</si>
  <si>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</si>
  <si>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</si>
  <si>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</si>
  <si>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</si>
  <si>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</si>
  <si>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</si>
  <si>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</si>
  <si>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</si>
  <si>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</si>
  <si>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</si>
  <si>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</si>
  <si>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</si>
  <si>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</si>
  <si>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</si>
  <si>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</si>
  <si>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</si>
  <si>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</si>
  <si>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</si>
  <si>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</si>
  <si>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</si>
  <si>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</si>
  <si>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</si>
  <si>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</si>
  <si>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</si>
  <si>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</si>
  <si>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</si>
  <si>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</si>
  <si>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</si>
  <si>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</si>
  <si>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</si>
  <si>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</si>
  <si>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</si>
  <si>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</si>
  <si>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</si>
  <si>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</si>
  <si>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</si>
  <si>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</si>
  <si>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</si>
  <si>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</si>
  <si>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</si>
  <si>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</si>
  <si>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</si>
  <si>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</si>
  <si>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</si>
  <si>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</si>
  <si>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</si>
  <si>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</si>
  <si>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</si>
  <si>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</si>
  <si>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</si>
  <si>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</si>
  <si>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</si>
  <si>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</si>
  <si>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</si>
  <si>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</si>
  <si>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</si>
  <si>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</si>
  <si>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</si>
  <si>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</si>
  <si>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</si>
  <si>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</si>
  <si>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</si>
  <si>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</si>
  <si>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</si>
  <si>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</si>
  <si>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</si>
  <si>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</si>
  <si>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</si>
  <si>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</si>
  <si>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</si>
  <si>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</si>
  <si>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</si>
  <si>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</si>
  <si>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</si>
  <si>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</si>
  <si>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</si>
  <si>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</si>
  <si>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</si>
  <si>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</si>
  <si>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</si>
  <si>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</si>
  <si>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</si>
  <si>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</si>
  <si>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</si>
  <si>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</si>
  <si>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</si>
  <si>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</si>
  <si>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</si>
  <si>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</si>
  <si>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</si>
  <si>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</si>
  <si>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</si>
  <si>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</si>
  <si>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</si>
  <si>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</si>
  <si>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</si>
  <si>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</si>
  <si>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</si>
  <si>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</si>
  <si>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</si>
  <si>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</si>
  <si>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</si>
  <si>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</si>
  <si>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</si>
  <si>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</si>
  <si>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</si>
  <si>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</si>
  <si>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</si>
  <si>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</si>
  <si>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</si>
  <si>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</si>
  <si>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</si>
  <si>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</si>
  <si>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</si>
  <si>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</si>
  <si>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</si>
  <si>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</si>
  <si>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</si>
  <si>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</si>
  <si>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</si>
  <si>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</si>
  <si>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</si>
  <si>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</si>
  <si>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</si>
  <si>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</si>
  <si>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</si>
  <si>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</si>
  <si>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</si>
  <si>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</si>
  <si>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</si>
  <si>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</si>
  <si>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</si>
  <si>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</si>
  <si>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</si>
  <si>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</si>
  <si>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</si>
  <si>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</si>
  <si>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</si>
  <si>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</si>
  <si>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</si>
  <si>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</si>
  <si>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</si>
  <si>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</si>
  <si>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</si>
  <si>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</si>
  <si>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</si>
  <si>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</si>
  <si>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</si>
  <si>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</si>
  <si>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</si>
  <si>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</si>
  <si>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</si>
  <si>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</si>
  <si>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</si>
  <si>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</si>
  <si>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</si>
  <si>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</si>
  <si>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</si>
  <si>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</si>
  <si>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</si>
  <si>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</si>
  <si>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</si>
  <si>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</si>
  <si>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</si>
  <si>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</si>
  <si>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</si>
  <si>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</si>
  <si>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</si>
  <si>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</si>
  <si>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</si>
  <si>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</si>
  <si>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</si>
  <si>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</si>
  <si>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</si>
  <si>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</si>
  <si>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</si>
  <si>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</si>
  <si>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</si>
  <si>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</si>
  <si>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</si>
  <si>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</si>
  <si>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</si>
  <si>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</si>
  <si>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</si>
  <si>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</si>
  <si>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</si>
  <si>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</si>
  <si>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</si>
  <si>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</si>
  <si>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</si>
  <si>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</si>
  <si>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</si>
  <si>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</si>
  <si>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</si>
  <si>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</si>
  <si>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</si>
  <si>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</si>
  <si>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</si>
  <si>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</si>
  <si>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</si>
  <si>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</si>
  <si>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</si>
  <si>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</si>
  <si>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</si>
  <si>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</si>
  <si>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</si>
  <si>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</si>
  <si>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</si>
  <si>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</si>
  <si>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</si>
  <si>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</si>
  <si>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</si>
  <si>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</si>
  <si>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</si>
  <si>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</si>
  <si>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</si>
  <si>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</si>
  <si>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</si>
  <si>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</si>
  <si>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</si>
  <si>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</si>
  <si>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</si>
  <si>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</si>
  <si>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</si>
  <si>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</si>
  <si>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</si>
  <si>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</si>
  <si>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</si>
  <si>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</si>
  <si>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</si>
  <si>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</si>
  <si>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</si>
  <si>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</si>
  <si>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</si>
  <si>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</si>
  <si>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</si>
  <si>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</si>
  <si>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</si>
  <si>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</si>
  <si>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</si>
  <si>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</si>
  <si>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</si>
  <si>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</si>
  <si>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</si>
  <si>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</si>
  <si>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</si>
  <si>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</si>
  <si>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</si>
  <si>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</si>
  <si>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</si>
  <si>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</si>
  <si>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</si>
  <si>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</si>
  <si>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</si>
  <si>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</si>
  <si>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</si>
  <si>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</si>
  <si>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</si>
  <si>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</si>
  <si>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</si>
  <si>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</si>
  <si>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</si>
  <si>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</si>
  <si>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</si>
  <si>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</si>
  <si>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</si>
  <si>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</si>
  <si>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</si>
  <si>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</si>
  <si>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</si>
  <si>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</si>
  <si>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</si>
  <si>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</si>
  <si>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</si>
  <si>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</si>
  <si>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</si>
  <si>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</si>
  <si>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</si>
  <si>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</si>
  <si>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</si>
  <si>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</si>
  <si>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</si>
  <si>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</si>
  <si>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</si>
  <si>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</si>
  <si>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</si>
  <si>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</si>
  <si>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</si>
  <si>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</si>
  <si>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</si>
  <si>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</si>
  <si>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</si>
  <si>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</si>
  <si>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</si>
  <si>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</si>
  <si>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</si>
  <si>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</si>
  <si>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</si>
  <si>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</si>
  <si>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</si>
  <si>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</si>
  <si>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</si>
  <si>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</si>
  <si>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</si>
  <si>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</si>
  <si>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</si>
  <si>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</si>
  <si>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</si>
  <si>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</si>
  <si>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</si>
  <si>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</si>
  <si>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</si>
  <si>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</si>
  <si>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</si>
  <si>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</si>
  <si>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</si>
  <si>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</si>
  <si>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</si>
  <si>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</si>
  <si>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</si>
  <si>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</si>
  <si>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</si>
  <si>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</si>
  <si>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</si>
  <si>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</si>
  <si>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</si>
  <si>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</si>
  <si>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</si>
  <si>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</si>
  <si>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</si>
  <si>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</si>
  <si>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</si>
  <si>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</si>
  <si>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</si>
  <si>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</si>
  <si>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</si>
  <si>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</si>
  <si>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</si>
  <si>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</si>
  <si>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</si>
  <si>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</si>
  <si>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</si>
  <si>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</si>
  <si>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</si>
  <si>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</si>
  <si>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</si>
  <si>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</si>
  <si>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</si>
  <si>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</si>
  <si>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</si>
  <si>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</si>
  <si>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</si>
  <si>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</si>
  <si>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</si>
  <si>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</si>
  <si>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</si>
  <si>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</si>
  <si>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</si>
  <si>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</si>
  <si>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</si>
  <si>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</si>
  <si>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</si>
  <si>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</si>
  <si>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</si>
  <si>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</si>
  <si>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</si>
  <si>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</si>
  <si>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</si>
  <si>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</si>
  <si>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</si>
  <si>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</si>
  <si>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</si>
  <si>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</si>
  <si>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</si>
  <si>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</si>
  <si>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</si>
  <si>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</si>
  <si>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</si>
  <si>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</si>
  <si>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</si>
  <si>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</si>
  <si>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</si>
  <si>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</si>
  <si>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</si>
  <si>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</si>
  <si>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</si>
  <si>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</si>
  <si>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</si>
  <si>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</si>
  <si>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</si>
  <si>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</si>
  <si>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</si>
  <si>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</si>
  <si>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</si>
  <si>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</si>
  <si>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</si>
  <si>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</si>
  <si>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</si>
  <si>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</si>
  <si>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</si>
  <si>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</si>
  <si>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</si>
  <si>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</si>
  <si>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</si>
  <si>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</si>
  <si>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</si>
  <si>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</si>
  <si>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</si>
  <si>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</si>
  <si>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</si>
  <si>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</si>
  <si>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</si>
  <si>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</si>
  <si>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</si>
  <si>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</si>
  <si>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</si>
  <si>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</si>
  <si>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</si>
  <si>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</si>
  <si>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</si>
  <si>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</si>
  <si>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</si>
  <si>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</si>
  <si>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</si>
  <si>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</si>
  <si>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</si>
  <si>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</si>
  <si>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</si>
  <si>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</si>
  <si>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</si>
  <si>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</si>
  <si>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</si>
  <si>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</si>
  <si>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</si>
  <si>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</si>
  <si>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</si>
  <si>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</si>
  <si>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</si>
  <si>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</si>
  <si>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</si>
  <si>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</si>
  <si>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</si>
  <si>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</si>
  <si>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</si>
  <si>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</si>
  <si>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</si>
  <si>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</si>
  <si>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</si>
  <si>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</si>
  <si>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</si>
  <si>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</si>
  <si>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</si>
  <si>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</si>
  <si>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</si>
  <si>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</si>
  <si>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</si>
  <si>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</si>
  <si>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</si>
  <si>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</si>
  <si>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</si>
  <si>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</si>
  <si>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</si>
  <si>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</si>
  <si>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</si>
  <si>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</si>
  <si>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</si>
  <si>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</si>
  <si>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</si>
  <si>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</si>
  <si>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</si>
  <si>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</si>
  <si>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</si>
  <si>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</si>
  <si>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</si>
  <si>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</si>
  <si>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</si>
  <si>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</si>
  <si>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</si>
  <si>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</si>
  <si>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</si>
  <si>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</si>
  <si>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</si>
  <si>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</si>
  <si>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</si>
  <si>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</si>
  <si>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</si>
  <si>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</si>
  <si>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</si>
  <si>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</si>
  <si>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</si>
  <si>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</si>
  <si>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</si>
  <si>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</si>
  <si>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</si>
  <si>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</si>
  <si>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</si>
  <si>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</si>
  <si>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</si>
  <si>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</si>
  <si>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</si>
  <si>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</si>
  <si>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</si>
  <si>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</si>
  <si>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</si>
  <si>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</si>
  <si>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</si>
  <si>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</si>
  <si>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</si>
  <si>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</si>
  <si>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</si>
  <si>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</si>
  <si>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</si>
  <si>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</si>
  <si>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</si>
  <si>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</si>
  <si>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</si>
  <si>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</si>
  <si>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</si>
  <si>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</si>
  <si>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</si>
  <si>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</si>
  <si>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</si>
  <si>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</si>
  <si>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</si>
  <si>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</si>
  <si>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</si>
  <si>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</si>
  <si>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</si>
  <si>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</si>
  <si>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</si>
  <si>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</si>
  <si>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</si>
  <si>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</si>
  <si>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</si>
  <si>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</si>
  <si>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</si>
  <si>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</si>
  <si>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</si>
  <si>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</si>
  <si>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</si>
  <si>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</si>
  <si>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</si>
  <si>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</si>
  <si>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</si>
  <si>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</si>
  <si>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</si>
  <si>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</si>
  <si>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</si>
  <si>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</si>
  <si>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</si>
  <si>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</si>
  <si>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</si>
  <si>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</si>
  <si>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</si>
  <si>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</si>
  <si>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</si>
  <si>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</si>
  <si>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</si>
  <si>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</si>
  <si>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</si>
  <si>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</si>
  <si>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</si>
  <si>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</si>
  <si>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</si>
  <si>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</si>
  <si>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</si>
  <si>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</si>
  <si>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</si>
  <si>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</si>
  <si>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</si>
  <si>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</si>
  <si>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</si>
  <si>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</si>
  <si>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</si>
  <si>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</si>
  <si>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</si>
  <si>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</si>
  <si>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</si>
  <si>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</si>
  <si>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</si>
  <si>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</si>
  <si>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</si>
  <si>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</si>
  <si>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</si>
  <si>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</si>
  <si>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</si>
  <si>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</si>
  <si>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</si>
  <si>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</si>
  <si>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</si>
  <si>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</si>
  <si>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</si>
  <si>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</si>
  <si>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</si>
  <si>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</si>
  <si>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</si>
  <si>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</si>
  <si>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</si>
  <si>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</si>
  <si>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</si>
  <si>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</si>
  <si>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</si>
  <si>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</si>
  <si>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</si>
  <si>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</si>
  <si>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</si>
  <si>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</si>
  <si>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</si>
  <si>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</si>
  <si>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</si>
  <si>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</si>
  <si>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</si>
  <si>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</si>
  <si>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</si>
  <si>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</si>
  <si>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</si>
  <si>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</si>
  <si>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</si>
  <si>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</si>
  <si>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</si>
  <si>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</si>
  <si>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</si>
  <si>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</si>
  <si>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</si>
  <si>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</si>
  <si>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</si>
  <si>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</si>
  <si>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</si>
  <si>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</si>
  <si>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</si>
  <si>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</si>
  <si>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</si>
  <si>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</si>
  <si>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</si>
  <si>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</si>
  <si>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</si>
  <si>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</si>
  <si>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</si>
  <si>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</si>
  <si>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</si>
  <si>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</si>
  <si>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</si>
  <si>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</si>
  <si>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</si>
  <si>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</si>
  <si>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</si>
  <si>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</si>
  <si>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</si>
  <si>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</si>
  <si>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</si>
  <si>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</si>
  <si>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</si>
  <si>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</si>
  <si>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</si>
  <si>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</si>
  <si>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</si>
  <si>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</si>
  <si>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</si>
  <si>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</si>
  <si>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</si>
  <si>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</si>
  <si>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</si>
  <si>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</si>
  <si>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</si>
  <si>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</si>
  <si>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</si>
  <si>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</si>
  <si>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</si>
  <si>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</si>
  <si>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</si>
  <si>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</si>
  <si>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</si>
  <si>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</si>
  <si>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</si>
  <si>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</si>
  <si>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</si>
  <si>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</si>
  <si>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</si>
  <si>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</si>
  <si>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</si>
  <si>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</si>
  <si>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</si>
  <si>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</si>
  <si>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</si>
  <si>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</si>
  <si>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</si>
  <si>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</si>
  <si>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</si>
  <si>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</si>
  <si>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</si>
  <si>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</si>
  <si>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</si>
  <si>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</si>
  <si>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</si>
  <si>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</si>
  <si>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</si>
  <si>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</si>
  <si>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</si>
  <si>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</si>
  <si>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</si>
  <si>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</si>
  <si>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</si>
  <si>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</si>
  <si>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</si>
  <si>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</si>
  <si>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</si>
  <si>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</si>
  <si>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</si>
  <si>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</si>
  <si>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</si>
  <si>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</si>
  <si>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</si>
  <si>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</si>
  <si>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</si>
  <si>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</si>
  <si>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</si>
  <si>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</si>
  <si>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</si>
  <si>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</si>
  <si>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</si>
  <si>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</si>
  <si>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</si>
  <si>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</si>
  <si>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</si>
  <si>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</si>
  <si>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</si>
  <si>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</si>
  <si>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</si>
  <si>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</si>
  <si>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</si>
  <si>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</si>
  <si>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</si>
  <si>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</si>
  <si>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</si>
  <si>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</si>
  <si>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</si>
  <si>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</si>
  <si>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</si>
  <si>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</si>
  <si>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</si>
  <si>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</si>
  <si>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</si>
  <si>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</si>
  <si>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</si>
  <si>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</si>
  <si>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</si>
  <si>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</si>
  <si>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</si>
  <si>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</si>
  <si>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</si>
  <si>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</si>
  <si>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</si>
  <si>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</si>
  <si>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</si>
  <si>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</si>
  <si>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</si>
  <si>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</si>
  <si>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</si>
  <si>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</si>
  <si>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</si>
  <si>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</si>
  <si>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</si>
  <si>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</si>
  <si>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</si>
  <si>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</si>
  <si>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</si>
  <si>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</si>
  <si>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</si>
  <si>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</si>
  <si>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</si>
  <si>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</si>
  <si>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</si>
  <si>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</si>
  <si>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</si>
  <si>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</si>
  <si>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</si>
  <si>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</si>
  <si>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</si>
  <si>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</si>
  <si>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</si>
  <si>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</si>
  <si>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</si>
  <si>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</si>
  <si>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</si>
  <si>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</si>
  <si>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</si>
  <si>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</si>
  <si>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</si>
  <si>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</si>
  <si>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</si>
  <si>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</si>
  <si>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</si>
  <si>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</si>
  <si>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</si>
  <si>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</si>
  <si>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</si>
  <si>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</si>
  <si>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</si>
  <si>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</si>
  <si>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</si>
  <si>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</si>
  <si>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</si>
  <si>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</si>
  <si>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</si>
  <si>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</si>
  <si>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</si>
  <si>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</si>
  <si>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</si>
  <si>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</si>
  <si>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</si>
  <si>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</si>
  <si>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</si>
  <si>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</si>
  <si>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</si>
  <si>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</si>
  <si>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</si>
  <si>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</si>
  <si>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</si>
  <si>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</si>
  <si>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</si>
  <si>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</si>
  <si>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</si>
  <si>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</si>
  <si>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</si>
  <si>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</si>
  <si>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</si>
  <si>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</si>
  <si>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</si>
  <si>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</si>
  <si>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</si>
  <si>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</si>
  <si>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</si>
  <si>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</si>
  <si>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</si>
  <si>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</si>
  <si>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</si>
  <si>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</si>
  <si>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</si>
  <si>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</si>
  <si>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</si>
  <si>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</si>
  <si>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</si>
  <si>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</si>
  <si>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</si>
  <si>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</si>
  <si>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</si>
  <si>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</si>
  <si>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</si>
  <si>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</si>
  <si>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</si>
  <si>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</si>
  <si>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</si>
  <si>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</si>
  <si>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</si>
  <si>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</si>
  <si>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</si>
  <si>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</si>
  <si>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</si>
  <si>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</si>
  <si>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</si>
  <si>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</si>
  <si>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</si>
  <si>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</si>
  <si>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</si>
  <si>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</si>
  <si>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</si>
  <si>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</si>
  <si>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</si>
  <si>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</si>
  <si>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</si>
  <si>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</si>
  <si>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</si>
  <si>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</si>
  <si>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</si>
  <si>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</si>
  <si>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</si>
  <si>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</si>
  <si>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</si>
  <si>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</si>
  <si>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</si>
  <si>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</si>
  <si>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</si>
  <si>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</si>
  <si>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</si>
  <si>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</si>
  <si>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</si>
  <si>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</si>
  <si>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</si>
  <si>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</si>
  <si>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</si>
  <si>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</si>
  <si>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</si>
  <si>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</si>
  <si>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</si>
  <si>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</si>
  <si>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</si>
  <si>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</si>
  <si>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</si>
  <si>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</si>
  <si>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</si>
  <si>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</si>
  <si>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</si>
  <si>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</si>
  <si>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</si>
  <si>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</si>
  <si>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</si>
  <si>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</si>
  <si>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</si>
  <si>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</si>
  <si>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</si>
  <si>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</si>
  <si>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</si>
  <si>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</si>
  <si>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</si>
  <si>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</si>
  <si>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</si>
  <si>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</si>
  <si>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</si>
  <si>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</si>
  <si>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</si>
  <si>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</si>
  <si>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</si>
  <si>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</si>
  <si>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</si>
  <si>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</si>
  <si>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</si>
  <si>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</si>
  <si>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</si>
  <si>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</si>
  <si>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</si>
  <si>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</si>
  <si>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</si>
  <si>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</si>
  <si>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</si>
  <si>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</si>
  <si>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</si>
  <si>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</si>
  <si>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</si>
  <si>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</si>
  <si>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</si>
  <si>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</si>
  <si>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</si>
  <si>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</si>
  <si>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</si>
  <si>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</si>
  <si>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</si>
  <si>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</si>
  <si>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</si>
  <si>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</si>
  <si>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</si>
  <si>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</si>
  <si>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</si>
  <si>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</si>
  <si>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</si>
  <si>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</si>
  <si>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</si>
  <si>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</si>
  <si>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</si>
  <si>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</si>
  <si>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</si>
  <si>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</si>
  <si>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</si>
  <si>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</si>
  <si>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</si>
  <si>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</si>
  <si>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</si>
  <si>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</si>
  <si>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</si>
  <si>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</si>
  <si>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</si>
  <si>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</si>
  <si>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</si>
  <si>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</si>
  <si>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</si>
  <si>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</si>
  <si>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</si>
  <si>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</si>
  <si>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</si>
  <si>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</si>
  <si>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</si>
  <si>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</si>
  <si>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</si>
  <si>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</si>
  <si>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</si>
  <si>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</si>
  <si>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</si>
  <si>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</si>
  <si>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</si>
  <si>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</si>
  <si>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</si>
  <si>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</si>
  <si>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</si>
  <si>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</si>
  <si>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</si>
  <si>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</si>
  <si>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</si>
  <si>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</si>
  <si>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</si>
  <si>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</si>
  <si>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</si>
  <si>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</si>
  <si>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</si>
  <si>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</si>
  <si>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</si>
  <si>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</si>
  <si>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</si>
  <si>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</si>
  <si>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</si>
  <si>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</si>
  <si>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</si>
  <si>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</si>
  <si>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</si>
  <si>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</si>
  <si>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</si>
  <si>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</si>
  <si>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</si>
  <si>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</si>
  <si>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</si>
  <si>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</si>
  <si>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</si>
  <si>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</si>
  <si>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</si>
  <si>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</si>
  <si>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</si>
  <si>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</si>
  <si>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</si>
  <si>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</si>
  <si>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</si>
  <si>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</si>
  <si>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</si>
  <si>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</si>
  <si>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</si>
  <si>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</si>
  <si>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</si>
  <si>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</si>
  <si>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</si>
  <si>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</si>
  <si>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</si>
  <si>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</si>
  <si>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</si>
  <si>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</si>
  <si>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</si>
  <si>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</si>
  <si>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</si>
  <si>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</si>
  <si>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</si>
  <si>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</si>
  <si>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</si>
  <si>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</si>
  <si>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</si>
  <si>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</si>
  <si>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</si>
  <si>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</si>
  <si>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</si>
  <si>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</si>
  <si>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</si>
  <si>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</si>
  <si>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</si>
  <si>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</si>
  <si>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</si>
  <si>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</si>
  <si>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</si>
  <si>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</si>
  <si>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</si>
  <si>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</si>
  <si>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</si>
  <si>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</si>
  <si>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</si>
  <si>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</si>
  <si>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</si>
  <si>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</si>
  <si>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</si>
  <si>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</si>
  <si>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</si>
  <si>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</si>
  <si>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</si>
  <si>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</si>
  <si>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</si>
  <si>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</si>
  <si>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</si>
  <si>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</si>
  <si>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</si>
  <si>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</si>
  <si>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</si>
  <si>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</si>
  <si>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</si>
  <si>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</si>
  <si>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</si>
  <si>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</si>
  <si>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</si>
  <si>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</si>
  <si>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</si>
  <si>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</si>
  <si>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</si>
  <si>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</si>
  <si>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</si>
  <si>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</si>
  <si>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</si>
  <si>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</si>
  <si>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</si>
  <si>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</si>
  <si>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</si>
  <si>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</si>
  <si>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</si>
  <si>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</si>
  <si>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</si>
  <si>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</si>
  <si>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</si>
  <si>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</si>
  <si>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</si>
  <si>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</si>
  <si>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</si>
  <si>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</si>
  <si>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</si>
  <si>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</si>
  <si>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</si>
  <si>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</si>
  <si>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</si>
  <si>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</si>
  <si>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</si>
  <si>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</si>
  <si>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</si>
  <si>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</si>
  <si>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</si>
  <si>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</si>
  <si>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</si>
  <si>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</si>
  <si>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</si>
  <si>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</si>
  <si>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</si>
  <si>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</si>
  <si>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</si>
  <si>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</si>
  <si>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</si>
  <si>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</si>
  <si>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</si>
  <si>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</si>
  <si>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</si>
  <si>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</si>
  <si>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</si>
  <si>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</si>
  <si>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</si>
  <si>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</si>
  <si>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</si>
  <si>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</si>
  <si>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</si>
  <si>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</si>
  <si>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</si>
  <si>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</si>
  <si>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</si>
  <si>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</si>
  <si>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</si>
  <si>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</si>
  <si>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</si>
  <si>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</si>
  <si>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</si>
  <si>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</si>
  <si>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</si>
  <si>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</si>
  <si>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</si>
  <si>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</si>
  <si>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</si>
  <si>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</si>
  <si>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</si>
  <si>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</si>
  <si>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</si>
  <si>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</si>
  <si>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</si>
  <si>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</si>
  <si>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</si>
  <si>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</si>
  <si>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</si>
  <si>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</si>
  <si>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</si>
  <si>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</si>
  <si>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</si>
  <si>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</si>
  <si>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</si>
  <si>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</si>
  <si>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</si>
  <si>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</si>
  <si>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</si>
  <si>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</si>
  <si>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</si>
  <si>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</si>
  <si>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</si>
  <si>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</si>
  <si>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</si>
  <si>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</si>
  <si>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</si>
  <si>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</si>
  <si>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</si>
  <si>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</si>
  <si>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</si>
  <si>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</si>
  <si>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</si>
  <si>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</si>
  <si>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</si>
  <si>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</si>
  <si>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</si>
  <si>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</si>
  <si>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</si>
  <si>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</si>
  <si>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</si>
  <si>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</si>
  <si>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</si>
  <si>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</si>
  <si>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</si>
  <si>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</si>
  <si>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</si>
  <si>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</si>
  <si>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</si>
  <si>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</si>
  <si>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</si>
  <si>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</si>
  <si>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</si>
  <si>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</si>
  <si>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</si>
  <si>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</si>
  <si>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</si>
  <si>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</si>
  <si>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</si>
  <si>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</si>
  <si>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</si>
  <si>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</si>
  <si>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</si>
  <si>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</si>
  <si>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</si>
  <si>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</si>
  <si>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</si>
  <si>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</si>
  <si>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</si>
  <si>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</si>
  <si>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</si>
  <si>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</si>
  <si>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</si>
  <si>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</si>
  <si>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</si>
  <si>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</si>
  <si>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</si>
  <si>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</si>
  <si>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</si>
  <si>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</si>
  <si>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</si>
  <si>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</si>
  <si>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</si>
  <si>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</si>
  <si>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</si>
  <si>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</si>
  <si>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</si>
  <si>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</si>
  <si>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</si>
  <si>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</si>
  <si>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</si>
  <si>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</si>
  <si>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</si>
  <si>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</si>
  <si>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</si>
  <si>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</si>
  <si>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</si>
  <si>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</si>
  <si>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</si>
  <si>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</si>
  <si>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</si>
  <si>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</si>
  <si>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</si>
  <si>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</si>
  <si>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</si>
  <si>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</si>
  <si>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</si>
  <si>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</si>
  <si>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</si>
  <si>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</si>
  <si>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</si>
  <si>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</si>
  <si>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</si>
  <si>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</si>
  <si>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</si>
  <si>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</si>
  <si>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</si>
  <si>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</si>
  <si>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</si>
  <si>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</si>
  <si>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</si>
  <si>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</si>
  <si>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</si>
  <si>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</si>
  <si>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</si>
  <si>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</si>
  <si>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</si>
  <si>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</si>
  <si>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</si>
  <si>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</si>
  <si>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</si>
  <si>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</si>
  <si>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</si>
  <si>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</si>
  <si>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</si>
  <si>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</si>
  <si>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</si>
  <si>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</si>
  <si>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</si>
  <si>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</si>
  <si>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</si>
  <si>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</si>
  <si>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</si>
  <si>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</si>
  <si>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</si>
  <si>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</si>
  <si>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</si>
  <si>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</si>
  <si>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</si>
  <si>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</si>
  <si>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</si>
  <si>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</si>
  <si>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</si>
  <si>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</si>
  <si>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</si>
  <si>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</si>
  <si>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</si>
  <si>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</si>
  <si>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</si>
  <si>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</si>
  <si>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</si>
  <si>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</si>
  <si>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</si>
  <si>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</si>
  <si>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</si>
  <si>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</si>
  <si>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</si>
  <si>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</si>
  <si>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</si>
  <si>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</si>
  <si>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</si>
  <si>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</si>
  <si>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</si>
  <si>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</si>
  <si>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</si>
  <si>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</si>
  <si>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</si>
  <si>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</si>
  <si>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</si>
  <si>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</si>
  <si>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</si>
  <si>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</si>
  <si>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</si>
  <si>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</si>
  <si>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</si>
  <si>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</si>
  <si>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</si>
  <si>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</si>
  <si>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</si>
  <si>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</si>
  <si>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</si>
  <si>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</si>
  <si>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</si>
  <si>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</si>
  <si>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</si>
  <si>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</si>
  <si>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</si>
  <si>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</si>
  <si>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</si>
  <si>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</si>
  <si>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</si>
  <si>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</si>
  <si>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</si>
  <si>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</si>
  <si>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</si>
  <si>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</si>
  <si>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</si>
  <si>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</si>
  <si>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</si>
  <si>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</si>
  <si>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</si>
  <si>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</si>
  <si>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</si>
  <si>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</si>
  <si>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</si>
  <si>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</si>
  <si>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</si>
  <si>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</si>
  <si>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</si>
  <si>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</si>
  <si>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</si>
  <si>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</si>
  <si>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</si>
  <si>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</si>
  <si>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</si>
  <si>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</si>
  <si>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</si>
  <si>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</si>
  <si>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</si>
  <si>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</si>
  <si>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</si>
  <si>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</si>
  <si>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</si>
  <si>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</si>
  <si>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</si>
  <si>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</si>
  <si>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</si>
  <si>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</si>
  <si>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</si>
  <si>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</si>
  <si>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</si>
  <si>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</si>
  <si>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</si>
  <si>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</si>
  <si>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</si>
  <si>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</si>
  <si>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</si>
  <si>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</si>
  <si>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</si>
  <si>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</si>
  <si>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</si>
  <si>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</si>
  <si>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</si>
  <si>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</si>
  <si>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</si>
  <si>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</si>
  <si>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</si>
  <si>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</si>
  <si>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</si>
  <si>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</si>
  <si>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</si>
  <si>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</si>
  <si>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</si>
  <si>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</si>
  <si>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</si>
  <si>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</si>
  <si>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</si>
  <si>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</si>
  <si>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</si>
  <si>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</si>
  <si>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</si>
  <si>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</si>
  <si>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</si>
  <si>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</si>
  <si>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</si>
  <si>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</si>
  <si>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</si>
  <si>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</si>
  <si>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</si>
  <si>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</si>
  <si>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</si>
  <si>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</si>
  <si>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</si>
  <si>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</si>
  <si>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</si>
  <si>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</si>
  <si>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</si>
  <si>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</si>
  <si>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</si>
  <si>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</si>
  <si>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</si>
  <si>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</si>
  <si>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</si>
  <si>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</si>
  <si>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</si>
  <si>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</si>
  <si>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</si>
  <si>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</si>
  <si>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</si>
  <si>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</si>
  <si>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</si>
  <si>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</si>
  <si>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</si>
  <si>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</si>
  <si>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</si>
  <si>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</si>
  <si>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</si>
  <si>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</si>
  <si>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</si>
  <si>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</si>
  <si>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</si>
  <si>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</si>
  <si>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</si>
  <si>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</si>
  <si>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</si>
  <si>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</si>
  <si>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</si>
  <si>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</si>
  <si>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</si>
  <si>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</si>
  <si>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</si>
  <si>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</si>
  <si>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</si>
  <si>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</si>
  <si>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</si>
  <si>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</si>
  <si>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</si>
  <si>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</si>
  <si>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</si>
  <si>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</si>
  <si>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</si>
  <si>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</si>
  <si>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</si>
  <si>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</si>
  <si>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</si>
  <si>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</si>
  <si>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</si>
  <si>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</si>
  <si>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</si>
  <si>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</si>
  <si>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</si>
  <si>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</si>
  <si>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</si>
  <si>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</si>
  <si>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</si>
  <si>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</si>
  <si>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</si>
  <si>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</si>
  <si>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</si>
  <si>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</si>
  <si>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</si>
  <si>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</si>
  <si>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</si>
  <si>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</si>
  <si>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</si>
  <si>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</si>
  <si>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</si>
  <si>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</si>
  <si>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</si>
  <si>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</si>
  <si>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</si>
  <si>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</si>
  <si>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</si>
  <si>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</si>
  <si>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</si>
  <si>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</si>
  <si>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</si>
  <si>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</si>
  <si>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</si>
  <si>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</si>
  <si>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</si>
  <si>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</si>
  <si>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</si>
  <si>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</si>
  <si>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</si>
  <si>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</si>
  <si>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</si>
  <si>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</si>
  <si>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</si>
  <si>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</si>
  <si>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</si>
  <si>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</si>
  <si>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</si>
  <si>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</si>
  <si>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</si>
  <si>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</si>
  <si>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</si>
  <si>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</si>
  <si>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</si>
  <si>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</si>
  <si>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</si>
  <si>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</si>
  <si>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</si>
  <si>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</si>
  <si>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</si>
  <si>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</si>
  <si>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</si>
  <si>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</si>
  <si>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</si>
  <si>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</si>
  <si>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</si>
  <si>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</si>
  <si>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</si>
  <si>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</si>
  <si>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</si>
  <si>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</si>
  <si>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</si>
  <si>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</si>
  <si>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</si>
  <si>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</si>
  <si>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</si>
  <si>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</si>
  <si>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</si>
  <si>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</si>
  <si>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</si>
  <si>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</si>
  <si>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</si>
  <si>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</si>
  <si>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</si>
  <si>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</si>
  <si>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</si>
  <si>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</si>
  <si>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</si>
  <si>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</si>
  <si>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</si>
  <si>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</si>
  <si>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</si>
  <si>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</si>
  <si>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</si>
  <si>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</si>
  <si>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</si>
  <si>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</si>
  <si>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</si>
  <si>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</si>
  <si>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</si>
  <si>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</si>
  <si>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</si>
  <si>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</si>
  <si>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</si>
  <si>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</si>
  <si>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</si>
  <si>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</si>
  <si>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</si>
  <si>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</si>
  <si>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</si>
  <si>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</si>
  <si>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</si>
  <si>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</si>
  <si>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</si>
  <si>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</si>
  <si>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</si>
  <si>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</si>
  <si>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</si>
  <si>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</si>
  <si>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</si>
  <si>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</si>
  <si>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</si>
  <si>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</si>
  <si>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</si>
  <si>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</si>
  <si>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</si>
  <si>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</si>
  <si>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</si>
  <si>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</si>
  <si>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</si>
  <si>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</si>
  <si>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</si>
  <si>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</si>
  <si>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</si>
  <si>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</si>
  <si>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</si>
  <si>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</si>
  <si>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</si>
  <si>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</si>
  <si>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</si>
  <si>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</si>
  <si>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</si>
  <si>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</si>
  <si>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</si>
  <si>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</si>
  <si>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</si>
  <si>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</si>
  <si>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</si>
  <si>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</si>
  <si>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</si>
  <si>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</si>
  <si>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</si>
  <si>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</si>
  <si>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</si>
  <si>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</si>
  <si>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</si>
  <si>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</si>
  <si>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</si>
  <si>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</si>
  <si>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</si>
  <si>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</si>
  <si>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</si>
  <si>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</si>
  <si>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</si>
  <si>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</si>
  <si>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</si>
  <si>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</si>
  <si>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</si>
  <si>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</si>
  <si>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</si>
  <si>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</si>
  <si>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</si>
  <si>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</si>
  <si>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</si>
  <si>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</si>
  <si>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</si>
  <si>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</si>
  <si>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</si>
  <si>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</si>
  <si>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</si>
  <si>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</si>
  <si>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</si>
  <si>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</si>
  <si>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</si>
  <si>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</si>
  <si>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</si>
  <si>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</si>
  <si>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</si>
  <si>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</si>
  <si>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</si>
  <si>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</si>
  <si>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</si>
  <si>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</si>
  <si>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</si>
  <si>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</si>
  <si>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</si>
  <si>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</si>
  <si>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</si>
  <si>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</si>
  <si>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</si>
  <si>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</si>
  <si>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</si>
  <si>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</si>
  <si>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</si>
  <si>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</si>
  <si>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</si>
  <si>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</si>
  <si>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</si>
  <si>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</si>
  <si>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</si>
  <si>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</si>
  <si>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</si>
  <si>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</si>
  <si>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</si>
  <si>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</si>
  <si>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</si>
  <si>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</si>
  <si>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</si>
  <si>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</si>
  <si>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</si>
  <si>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</si>
  <si>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</si>
  <si>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</si>
  <si>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</si>
  <si>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</si>
  <si>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</si>
  <si>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</si>
  <si>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</si>
  <si>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</si>
  <si>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</si>
  <si>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</si>
  <si>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</si>
  <si>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</si>
  <si>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</si>
  <si>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</si>
  <si>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</si>
  <si>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</si>
  <si>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</si>
  <si>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</si>
  <si>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</si>
  <si>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</si>
  <si>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</si>
  <si>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</si>
  <si>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</si>
  <si>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</si>
  <si>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</si>
  <si>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</si>
  <si>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</si>
  <si>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</si>
  <si>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</si>
  <si>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</si>
  <si>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</si>
  <si>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</si>
  <si>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</si>
  <si>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</si>
  <si>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</si>
  <si>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</si>
  <si>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</si>
  <si>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</si>
  <si>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</si>
  <si>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</si>
  <si>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</si>
  <si>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</si>
  <si>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</si>
  <si>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</si>
  <si>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</si>
  <si>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</si>
  <si>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</si>
  <si>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</si>
  <si>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</si>
  <si>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</si>
  <si>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</si>
  <si>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</si>
  <si>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</si>
  <si>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</si>
  <si>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</si>
  <si>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</si>
  <si>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</si>
  <si>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</si>
  <si>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</si>
  <si>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</si>
  <si>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</si>
  <si>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</si>
  <si>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</si>
  <si>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</si>
  <si>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</si>
  <si>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</si>
  <si>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</si>
  <si>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</si>
  <si>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</si>
  <si>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</si>
  <si>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</si>
  <si>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</si>
  <si>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</si>
  <si>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</si>
  <si>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</si>
  <si>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</si>
  <si>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</si>
  <si>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</si>
  <si>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</si>
  <si>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</si>
  <si>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</si>
  <si>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</si>
  <si>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</si>
  <si>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</si>
  <si>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</si>
  <si>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</si>
  <si>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</si>
  <si>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</si>
  <si>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</si>
  <si>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</si>
  <si>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</si>
  <si>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</si>
  <si>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</si>
  <si>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</si>
  <si>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</si>
  <si>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</si>
  <si>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</si>
  <si>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</si>
  <si>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</si>
  <si>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</si>
  <si>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</si>
  <si>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</si>
  <si>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</si>
  <si>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</si>
  <si>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</si>
  <si>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</si>
  <si>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</si>
  <si>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</si>
  <si>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</si>
  <si>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</si>
  <si>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</si>
  <si>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</si>
  <si>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</si>
  <si>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</si>
  <si>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</si>
  <si>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</si>
  <si>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</si>
  <si>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</si>
  <si>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</si>
  <si>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</si>
  <si>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</si>
  <si>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</si>
  <si>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</si>
  <si>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</si>
  <si>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</si>
  <si>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</si>
  <si>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</si>
  <si>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</si>
  <si>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</si>
  <si>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</si>
  <si>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</si>
  <si>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</si>
  <si>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</si>
  <si>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</si>
  <si>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</si>
  <si>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</si>
  <si>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</si>
  <si>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</si>
  <si>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</si>
  <si>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</si>
  <si>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</si>
  <si>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</si>
  <si>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</si>
  <si>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</si>
  <si>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</si>
  <si>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</si>
  <si>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</si>
  <si>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</si>
  <si>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</si>
  <si>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</si>
  <si>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</si>
  <si>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</si>
  <si>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</si>
  <si>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</si>
  <si>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</si>
  <si>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</si>
  <si>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</si>
  <si>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</si>
  <si>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</si>
  <si>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</si>
  <si>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</si>
  <si>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</si>
  <si>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</si>
  <si>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</si>
  <si>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</si>
  <si>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</si>
  <si>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</si>
  <si>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</si>
  <si>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</si>
  <si>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</si>
  <si>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</si>
  <si>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</si>
  <si>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</si>
  <si>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</si>
  <si>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</si>
  <si>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</si>
  <si>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</si>
  <si>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</si>
  <si>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</si>
  <si>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</si>
  <si>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</si>
  <si>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</si>
  <si>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</si>
  <si>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</si>
  <si>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</si>
  <si>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</si>
  <si>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</si>
  <si>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</si>
  <si>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</si>
  <si>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</si>
  <si>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</si>
  <si>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</si>
  <si>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</si>
  <si>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</si>
  <si>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</si>
  <si>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</si>
  <si>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</si>
  <si>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</si>
  <si>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</si>
  <si>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</si>
  <si>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</si>
  <si>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</si>
  <si>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</si>
  <si>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</si>
  <si>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</si>
  <si>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</si>
  <si>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</si>
  <si>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</si>
  <si>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</si>
  <si>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</si>
  <si>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</si>
  <si>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</si>
  <si>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</si>
  <si>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</si>
  <si>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</si>
  <si>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</si>
  <si>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</si>
  <si>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</si>
  <si>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</si>
  <si>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</si>
  <si>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</si>
  <si>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</si>
  <si>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</si>
  <si>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</si>
  <si>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</si>
  <si>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</si>
  <si>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</si>
  <si>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</si>
  <si>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</si>
  <si>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</si>
  <si>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</si>
  <si>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</si>
  <si>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</si>
  <si>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</si>
  <si>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</si>
  <si>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</si>
  <si>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</si>
  <si>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</si>
  <si>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</si>
  <si>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</si>
  <si>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</si>
  <si>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</si>
  <si>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</si>
  <si>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</si>
  <si>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</si>
  <si>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</si>
  <si>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</si>
  <si>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</si>
  <si>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</si>
  <si>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</si>
  <si>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</si>
  <si>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</si>
  <si>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</si>
  <si>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</si>
  <si>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</si>
  <si>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</si>
  <si>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</si>
  <si>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</si>
  <si>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</si>
  <si>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</si>
  <si>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</si>
  <si>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</si>
  <si>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</si>
  <si>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</si>
  <si>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</si>
  <si>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</si>
  <si>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</si>
  <si>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</si>
  <si>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</si>
  <si>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</si>
  <si>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</si>
  <si>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</si>
  <si>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</si>
  <si>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</si>
  <si>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</si>
  <si>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</si>
  <si>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</si>
  <si>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</si>
  <si>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</si>
  <si>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</si>
  <si>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</si>
  <si>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</si>
  <si>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</si>
  <si>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</si>
  <si>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</si>
  <si>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</si>
  <si>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</si>
  <si>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</si>
  <si>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</si>
  <si>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</si>
  <si>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</si>
  <si>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</si>
  <si>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</si>
  <si>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</si>
  <si>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</si>
  <si>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</si>
  <si>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</si>
  <si>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</si>
  <si>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</si>
  <si>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</si>
  <si>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</si>
  <si>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</si>
  <si>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</si>
  <si>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</si>
  <si>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</si>
  <si>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</si>
  <si>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</si>
  <si>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</si>
  <si>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</si>
  <si>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</si>
  <si>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</si>
  <si>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</si>
  <si>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</si>
  <si>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</si>
  <si>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</si>
  <si>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</si>
  <si>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</si>
  <si>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</si>
  <si>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</si>
  <si>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</si>
  <si>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</si>
  <si>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</si>
  <si>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</si>
  <si>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</si>
  <si>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</si>
  <si>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</si>
  <si>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</si>
  <si>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</si>
  <si>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</si>
  <si>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</si>
  <si>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</si>
  <si>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</si>
  <si>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</si>
  <si>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</si>
  <si>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</si>
  <si>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</si>
  <si>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</si>
  <si>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</si>
  <si>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</si>
  <si>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</si>
  <si>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</si>
  <si>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</si>
  <si>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</si>
  <si>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</si>
  <si>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</si>
  <si>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</si>
  <si>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</si>
  <si>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</si>
  <si>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</si>
  <si>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</si>
  <si>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</si>
  <si>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</si>
  <si>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</si>
  <si>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</si>
  <si>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</si>
  <si>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</si>
  <si>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</si>
  <si>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</si>
  <si>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</si>
  <si>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</si>
  <si>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</si>
  <si>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</si>
  <si>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</si>
  <si>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</si>
  <si>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</si>
  <si>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</si>
  <si>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</si>
  <si>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</si>
  <si>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</si>
  <si>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</si>
  <si>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</si>
  <si>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</si>
  <si>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</si>
  <si>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</si>
  <si>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</si>
  <si>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</si>
  <si>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</si>
  <si>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</si>
  <si>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</si>
  <si>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</si>
  <si>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</si>
  <si>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</si>
  <si>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</si>
  <si>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</si>
  <si>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</si>
  <si>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</si>
  <si>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</si>
  <si>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</si>
  <si>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</si>
  <si>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</si>
  <si>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</si>
  <si>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</si>
  <si>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</si>
  <si>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</si>
  <si>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</si>
  <si>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</si>
  <si>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</si>
  <si>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</si>
  <si>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</si>
  <si>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</si>
  <si>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</si>
  <si>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</si>
  <si>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</si>
  <si>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</si>
  <si>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</si>
  <si>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</si>
  <si>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</si>
  <si>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</si>
  <si>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</si>
  <si>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</si>
  <si>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</si>
  <si>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</si>
  <si>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</si>
  <si>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</si>
  <si>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</si>
  <si>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</si>
  <si>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</si>
  <si>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</si>
  <si>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</si>
  <si>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</si>
  <si>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</si>
  <si>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</si>
  <si>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</si>
  <si>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</si>
  <si>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</si>
  <si>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</si>
  <si>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</si>
  <si>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</si>
  <si>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</si>
  <si>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</si>
  <si>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</si>
  <si>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</si>
  <si>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</si>
  <si>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</si>
  <si>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</si>
  <si>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</si>
  <si>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</si>
  <si>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</si>
  <si>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</si>
  <si>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</si>
  <si>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</si>
  <si>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</si>
  <si>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</si>
  <si>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</si>
  <si>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</si>
  <si>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</si>
  <si>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</si>
  <si>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</si>
  <si>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</si>
  <si>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</si>
  <si>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</si>
  <si>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</si>
  <si>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</si>
  <si>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</si>
  <si>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</si>
  <si>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</si>
  <si>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</si>
  <si>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</si>
  <si>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</si>
  <si>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</si>
  <si>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</si>
  <si>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</si>
  <si>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</si>
  <si>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</si>
  <si>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</si>
  <si>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</si>
  <si>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</si>
  <si>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</si>
  <si>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</si>
  <si>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</si>
  <si>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</si>
  <si>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</si>
  <si>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</si>
  <si>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</si>
  <si>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</si>
  <si>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</si>
  <si>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</si>
  <si>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</si>
  <si>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</si>
  <si>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</si>
  <si>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</si>
  <si>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</si>
  <si>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</si>
  <si>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</si>
  <si>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</si>
  <si>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</si>
  <si>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</si>
  <si>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</si>
  <si>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</si>
  <si>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</si>
  <si>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</si>
  <si>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</si>
  <si>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</si>
  <si>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</si>
  <si>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</si>
  <si>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</si>
  <si>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</si>
  <si>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</si>
  <si>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</si>
  <si>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</si>
  <si>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</si>
  <si>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</si>
  <si>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</si>
  <si>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</si>
  <si>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</si>
  <si>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</si>
  <si>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</si>
  <si>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</si>
  <si>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</si>
  <si>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</si>
  <si>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</si>
  <si>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</si>
  <si>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</si>
  <si>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</si>
  <si>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</si>
  <si>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</si>
  <si>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</si>
  <si>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</si>
  <si>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</si>
  <si>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</si>
  <si>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</si>
  <si>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</si>
  <si>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</si>
  <si>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</si>
  <si>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</si>
  <si>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</si>
  <si>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</si>
  <si>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</si>
  <si>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</si>
  <si>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</si>
  <si>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</si>
  <si>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</si>
  <si>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</si>
  <si>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</si>
  <si>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</si>
  <si>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</si>
  <si>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</si>
  <si>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</si>
  <si>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</si>
  <si>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</si>
  <si>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</si>
  <si>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</si>
  <si>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</si>
  <si>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</si>
  <si>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</si>
  <si>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</si>
  <si>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</si>
  <si>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</si>
  <si>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</si>
  <si>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</si>
  <si>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</si>
  <si>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</si>
  <si>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</si>
  <si>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</si>
  <si>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</si>
  <si>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</si>
  <si>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</si>
  <si>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</si>
  <si>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</si>
  <si>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</si>
  <si>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</si>
  <si>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</si>
  <si>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</si>
  <si>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</si>
  <si>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</si>
  <si>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</si>
  <si>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</si>
  <si>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</si>
  <si>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</si>
  <si>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</si>
  <si>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</si>
  <si>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</si>
  <si>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</si>
  <si>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</si>
  <si>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</si>
  <si>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</si>
  <si>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</si>
  <si>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</si>
  <si>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</si>
  <si>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</si>
  <si>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</si>
  <si>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</si>
  <si>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</si>
  <si>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</si>
  <si>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</si>
  <si>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</si>
  <si>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</si>
  <si>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</si>
  <si>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</si>
  <si>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</si>
  <si>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</si>
  <si>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</si>
  <si>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</si>
  <si>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</si>
  <si>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</si>
  <si>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</si>
  <si>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</si>
  <si>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</si>
  <si>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</si>
  <si>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</si>
  <si>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</si>
  <si>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</si>
  <si>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</si>
  <si>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</si>
  <si>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</si>
  <si>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</si>
  <si>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</si>
  <si>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</si>
  <si>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</si>
  <si>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</si>
  <si>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</si>
  <si>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</si>
  <si>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</si>
  <si>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</si>
  <si>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</si>
  <si>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</si>
  <si>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</si>
  <si>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</si>
  <si>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</si>
  <si>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</si>
  <si>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</si>
  <si>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</si>
  <si>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</si>
  <si>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</si>
  <si>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</si>
  <si>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</si>
  <si>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</si>
  <si>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</si>
  <si>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</si>
  <si>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</si>
  <si>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</si>
  <si>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</si>
  <si>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</si>
  <si>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</si>
  <si>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</si>
  <si>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</si>
  <si>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</si>
  <si>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</si>
  <si>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</si>
  <si>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</si>
  <si>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</si>
  <si>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</si>
  <si>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</si>
  <si>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</si>
  <si>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</si>
  <si>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</si>
  <si>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</si>
  <si>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</si>
  <si>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</si>
  <si>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</si>
  <si>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</si>
  <si>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</si>
  <si>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</si>
  <si>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</si>
  <si>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</si>
  <si>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</si>
  <si>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</si>
  <si>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</si>
  <si>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</si>
  <si>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</si>
  <si>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</si>
  <si>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</si>
  <si>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</si>
  <si>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</si>
  <si>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</si>
  <si>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</si>
  <si>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</si>
  <si>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</si>
  <si>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</si>
  <si>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</si>
  <si>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</si>
  <si>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</si>
  <si>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</si>
  <si>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</si>
  <si>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</si>
  <si>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</si>
  <si>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</si>
  <si>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</si>
  <si>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</si>
  <si>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</si>
  <si>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</si>
  <si>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</si>
  <si>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</si>
  <si>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</si>
  <si>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</si>
  <si>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</si>
  <si>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</si>
  <si>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</si>
  <si>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</si>
  <si>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</si>
  <si>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</si>
  <si>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</si>
  <si>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</si>
  <si>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</si>
  <si>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</si>
  <si>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</si>
  <si>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</si>
  <si>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</si>
  <si>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</si>
  <si>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</si>
  <si>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</si>
  <si>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</si>
  <si>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</si>
  <si>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</si>
  <si>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</si>
  <si>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</si>
  <si>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</si>
  <si>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</si>
  <si>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</si>
  <si>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</si>
  <si>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</si>
  <si>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</si>
  <si>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</si>
  <si>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</si>
  <si>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</si>
  <si>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</si>
  <si>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</si>
  <si>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</si>
  <si>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</si>
  <si>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</si>
  <si>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</si>
  <si>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</si>
  <si>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</si>
  <si>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</si>
  <si>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</si>
  <si>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</si>
  <si>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</si>
  <si>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</si>
  <si>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</si>
  <si>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</si>
  <si>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</si>
  <si>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</si>
  <si>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</si>
  <si>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</si>
  <si>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</si>
  <si>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</si>
  <si>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</si>
  <si>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</si>
  <si>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</si>
  <si>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</si>
  <si>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</si>
  <si>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</si>
  <si>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</si>
  <si>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</si>
  <si>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</si>
  <si>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</si>
  <si>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</si>
  <si>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</si>
  <si>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</si>
  <si>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</si>
  <si>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</si>
  <si>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</si>
  <si>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</si>
  <si>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</si>
  <si>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</si>
  <si>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</si>
  <si>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</si>
  <si>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</si>
  <si>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</si>
  <si>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</si>
  <si>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</si>
  <si>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</si>
  <si>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</si>
  <si>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</si>
  <si>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</si>
  <si>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</si>
  <si>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</si>
  <si>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</si>
  <si>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</si>
  <si>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</si>
  <si>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</si>
  <si>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</si>
  <si>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</si>
  <si>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</si>
  <si>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</si>
  <si>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</si>
  <si>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</si>
  <si>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</si>
  <si>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</si>
  <si>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</si>
  <si>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</si>
  <si>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</si>
  <si>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</si>
  <si>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</si>
  <si>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</si>
  <si>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</si>
  <si>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</si>
  <si>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</si>
  <si>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</si>
  <si>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</si>
  <si>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</si>
  <si>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</si>
  <si>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</si>
  <si>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</si>
  <si>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</si>
  <si>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</si>
  <si>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</si>
  <si>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</si>
  <si>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</si>
  <si>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</si>
  <si>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</si>
  <si>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</si>
  <si>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</si>
  <si>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</si>
  <si>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</si>
  <si>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</si>
  <si>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</si>
  <si>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</si>
  <si>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</si>
  <si>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</si>
  <si>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</si>
  <si>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</si>
  <si>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</si>
  <si>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</si>
  <si>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</si>
  <si>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</si>
  <si>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</si>
  <si>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</si>
  <si>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</si>
  <si>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</si>
  <si>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</si>
  <si>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</si>
  <si>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</si>
  <si>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</si>
  <si>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</si>
  <si>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</si>
  <si>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</si>
  <si>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</si>
  <si>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</si>
  <si>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</si>
  <si>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</si>
  <si>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</si>
  <si>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</si>
  <si>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</si>
  <si>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</si>
  <si>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</si>
  <si>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</si>
  <si>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</si>
  <si>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</si>
  <si>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</si>
  <si>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</si>
  <si>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</si>
  <si>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</si>
  <si>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</si>
  <si>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</si>
  <si>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</si>
  <si>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</si>
  <si>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</si>
  <si>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</si>
  <si>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</si>
  <si>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</si>
  <si>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</si>
  <si>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</si>
  <si>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</si>
  <si>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</si>
  <si>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</si>
  <si>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</si>
  <si>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</si>
  <si>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</si>
  <si>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</si>
  <si>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</si>
  <si>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</si>
  <si>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</si>
  <si>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</si>
  <si>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</si>
  <si>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</si>
  <si>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</si>
  <si>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</si>
  <si>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</si>
  <si>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</si>
  <si>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</si>
  <si>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</si>
  <si>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</si>
  <si>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</si>
  <si>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</si>
  <si>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</si>
  <si>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</si>
  <si>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</si>
  <si>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</si>
  <si>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</si>
  <si>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</si>
  <si>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</si>
  <si>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</si>
  <si>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</si>
  <si>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</si>
  <si>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</si>
  <si>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</si>
  <si>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</si>
  <si>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</si>
  <si>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</si>
  <si>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</si>
  <si>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</si>
  <si>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</si>
  <si>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</si>
  <si>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</si>
  <si>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</si>
  <si>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</si>
  <si>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</si>
  <si>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</si>
  <si>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</si>
  <si>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</si>
  <si>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</si>
  <si>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</si>
  <si>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</si>
  <si>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</si>
  <si>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</si>
  <si>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</si>
  <si>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</si>
  <si>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</si>
  <si>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</si>
  <si>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</si>
  <si>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</si>
  <si>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</si>
  <si>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</si>
  <si>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</si>
  <si>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</si>
  <si>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</si>
  <si>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</si>
  <si>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</si>
  <si>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</si>
  <si>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</si>
  <si>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</si>
  <si>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</si>
  <si>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</si>
  <si>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</si>
  <si>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</si>
  <si>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</si>
  <si>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</si>
  <si>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</si>
  <si>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</si>
  <si>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</si>
  <si>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</si>
  <si>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</si>
  <si>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</si>
  <si>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</si>
  <si>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</si>
  <si>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</si>
  <si>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</si>
  <si>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</si>
  <si>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</si>
  <si>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</si>
  <si>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</si>
  <si>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</si>
  <si>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</si>
  <si>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</si>
  <si>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</si>
  <si>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</si>
  <si>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</si>
  <si>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</si>
  <si>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</si>
  <si>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</si>
  <si>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</si>
  <si>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</si>
  <si>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</si>
  <si>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</si>
  <si>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</si>
  <si>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</si>
  <si>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</si>
  <si>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</si>
  <si>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</si>
  <si>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</si>
  <si>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</si>
  <si>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</si>
  <si>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</si>
  <si>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</si>
  <si>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</si>
  <si>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</si>
  <si>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</si>
  <si>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</si>
  <si>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</si>
  <si>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</si>
  <si>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</si>
  <si>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</si>
  <si>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</si>
  <si>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</si>
  <si>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</si>
  <si>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</si>
  <si>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</si>
  <si>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</si>
  <si>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</si>
  <si>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</si>
  <si>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</si>
  <si>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</si>
  <si>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</si>
  <si>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</si>
  <si>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</si>
  <si>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</si>
  <si>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</si>
  <si>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</si>
  <si>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</si>
  <si>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</si>
  <si>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</si>
  <si>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</si>
  <si>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</si>
  <si>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</si>
  <si>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</si>
  <si>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</si>
  <si>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</si>
  <si>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</si>
  <si>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</si>
  <si>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</si>
  <si>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</si>
  <si>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</si>
  <si>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</si>
  <si>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</si>
  <si>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</si>
  <si>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</si>
  <si>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</si>
  <si>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</si>
  <si>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</si>
  <si>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</si>
  <si>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</si>
  <si>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</si>
  <si>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</si>
  <si>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</si>
  <si>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</si>
  <si>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</si>
  <si>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</si>
  <si>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</si>
  <si>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</si>
  <si>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</si>
  <si>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</si>
  <si>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</si>
  <si>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</si>
  <si>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</si>
  <si>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</si>
  <si>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</si>
  <si>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</si>
  <si>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</si>
  <si>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</si>
  <si>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</si>
  <si>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</si>
  <si>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</si>
  <si>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</si>
  <si>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</si>
  <si>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</si>
  <si>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</si>
  <si>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</si>
  <si>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</si>
  <si>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</si>
  <si>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</si>
  <si>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</si>
  <si>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</si>
  <si>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</si>
  <si>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</si>
  <si>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</si>
  <si>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</si>
  <si>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</si>
  <si>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</si>
  <si>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</si>
  <si>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</si>
  <si>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</si>
  <si>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</si>
  <si>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</si>
  <si>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</si>
  <si>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</si>
  <si>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</si>
  <si>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</si>
  <si>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</si>
  <si>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</si>
  <si>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</si>
  <si>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</si>
  <si>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</si>
  <si>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</si>
  <si>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</si>
  <si>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</si>
  <si>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</si>
  <si>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</si>
  <si>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</si>
  <si>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</si>
  <si>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</si>
  <si>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</si>
  <si>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</si>
  <si>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</si>
  <si>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</si>
  <si>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</si>
  <si>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</si>
  <si>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</si>
  <si>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</si>
  <si>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</si>
  <si>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</si>
  <si>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</si>
  <si>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</si>
  <si>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</si>
  <si>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</si>
  <si>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</si>
  <si>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</si>
  <si>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</si>
  <si>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</si>
  <si>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</si>
  <si>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</si>
  <si>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</si>
  <si>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</si>
  <si>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</si>
  <si>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</si>
  <si>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</si>
  <si>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</si>
  <si>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</si>
  <si>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</si>
  <si>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</si>
  <si>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</si>
  <si>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</si>
  <si>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</si>
  <si>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</si>
  <si>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</si>
  <si>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</si>
  <si>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</si>
  <si>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</si>
  <si>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</si>
  <si>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</si>
  <si>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</si>
  <si>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</si>
  <si>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</si>
  <si>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</si>
  <si>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</si>
  <si>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</si>
  <si>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</si>
  <si>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</si>
  <si>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</si>
  <si>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</si>
  <si>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</si>
  <si>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</si>
  <si>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</si>
  <si>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</si>
  <si>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</si>
  <si>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</si>
  <si>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</si>
  <si>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</si>
  <si>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</si>
  <si>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</si>
  <si>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</si>
  <si>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</si>
  <si>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</si>
  <si>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</si>
  <si>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</si>
  <si>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</si>
  <si>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</si>
  <si>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</si>
  <si>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</si>
  <si>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</si>
  <si>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</si>
  <si>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</si>
  <si>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</si>
  <si>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</si>
  <si>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</si>
  <si>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</si>
  <si>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</si>
  <si>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</si>
  <si>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</si>
  <si>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</si>
  <si>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</si>
  <si>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</si>
  <si>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</si>
  <si>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</si>
  <si>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</si>
  <si>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</si>
  <si>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</si>
  <si>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</si>
  <si>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</si>
  <si>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</si>
  <si>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</si>
  <si>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</si>
  <si>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</si>
  <si>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</si>
  <si>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</si>
  <si>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</si>
  <si>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</si>
  <si>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</si>
  <si>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</si>
  <si>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</si>
  <si>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</si>
  <si>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</si>
  <si>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</si>
  <si>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</si>
  <si>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</si>
  <si>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</si>
  <si>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</si>
  <si>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</si>
  <si>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</si>
  <si>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</si>
  <si>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</si>
  <si>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</si>
  <si>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</si>
  <si>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</si>
  <si>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</si>
  <si>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</si>
  <si>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</si>
  <si>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</si>
  <si>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</si>
  <si>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</si>
  <si>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</si>
  <si>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</si>
  <si>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</si>
  <si>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</si>
  <si>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</si>
  <si>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</si>
  <si>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</si>
  <si>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</si>
  <si>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</si>
  <si>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</si>
  <si>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</si>
  <si>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</si>
  <si>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</si>
  <si>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</si>
  <si>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</si>
  <si>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</si>
  <si>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</si>
  <si>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</si>
  <si>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</si>
  <si>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</si>
  <si>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</si>
  <si>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</si>
  <si>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</si>
  <si>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</si>
  <si>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</si>
  <si>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</si>
  <si>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</si>
  <si>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</si>
  <si>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</si>
  <si>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</si>
  <si>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</si>
  <si>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</si>
  <si>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</si>
  <si>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</si>
  <si>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</si>
  <si>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</si>
  <si>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</si>
  <si>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</si>
  <si>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</si>
  <si>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</si>
  <si>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</si>
  <si>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</si>
  <si>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</si>
  <si>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</si>
  <si>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</si>
  <si>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</si>
  <si>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</si>
  <si>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</si>
  <si>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</si>
  <si>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</si>
  <si>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</si>
  <si>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</si>
  <si>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</si>
  <si>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</si>
  <si>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</si>
  <si>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</si>
  <si>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</si>
  <si>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</si>
  <si>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</si>
  <si>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</si>
  <si>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</si>
  <si>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</si>
  <si>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</si>
  <si>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</si>
  <si>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</si>
  <si>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</si>
  <si>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</si>
  <si>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</si>
  <si>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</si>
  <si>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</si>
  <si>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</si>
  <si>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</si>
  <si>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</si>
  <si>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</si>
  <si>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</si>
  <si>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</si>
  <si>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</si>
  <si>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</si>
  <si>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</si>
  <si>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</si>
  <si>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</si>
  <si>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</si>
  <si>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</si>
  <si>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</si>
  <si>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</si>
  <si>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</si>
  <si>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</si>
  <si>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</si>
  <si>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</si>
  <si>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</si>
  <si>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</si>
  <si>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</si>
  <si>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</si>
  <si>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</si>
  <si>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</si>
  <si>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</si>
  <si>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</si>
  <si>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</si>
  <si>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</si>
  <si>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</si>
  <si>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</si>
  <si>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</si>
  <si>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</si>
  <si>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</si>
  <si>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</si>
  <si>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</si>
  <si>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</si>
  <si>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</si>
  <si>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</si>
  <si>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</si>
  <si>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</si>
  <si>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</si>
  <si>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</si>
  <si>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</si>
  <si>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</si>
  <si>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</si>
  <si>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</si>
  <si>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</si>
  <si>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</si>
  <si>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</si>
  <si>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</si>
  <si>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</si>
  <si>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</si>
  <si>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</si>
  <si>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</si>
  <si>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</si>
  <si>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</si>
  <si>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</si>
  <si>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</si>
  <si>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</si>
  <si>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</si>
  <si>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</si>
  <si>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</si>
  <si>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</si>
  <si>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</si>
  <si>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</si>
  <si>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</si>
  <si>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</si>
  <si>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</si>
  <si>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</si>
  <si>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</si>
  <si>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</si>
  <si>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</si>
  <si>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</si>
  <si>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</si>
  <si>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</si>
  <si>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</si>
  <si>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</si>
  <si>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</si>
  <si>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</si>
  <si>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</si>
  <si>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</si>
  <si>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</si>
  <si>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</si>
  <si>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</si>
  <si>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</si>
  <si>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</si>
  <si>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</si>
  <si>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</si>
  <si>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</si>
  <si>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</si>
  <si>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</si>
  <si>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</si>
  <si>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</si>
  <si>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</si>
  <si>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</si>
  <si>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</si>
  <si>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</si>
  <si>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</si>
  <si>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</si>
  <si>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</si>
  <si>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</si>
  <si>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</si>
  <si>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</si>
  <si>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</si>
  <si>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</si>
  <si>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</si>
  <si>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</si>
  <si>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</si>
  <si>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</si>
  <si>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</si>
  <si>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</si>
  <si>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</si>
  <si>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</si>
  <si>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</si>
  <si>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</si>
  <si>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</si>
  <si>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</si>
  <si>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</si>
  <si>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</si>
  <si>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</si>
  <si>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</si>
  <si>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</si>
  <si>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</si>
  <si>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</si>
  <si>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</si>
  <si>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</si>
  <si>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</si>
  <si>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</si>
  <si>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</si>
  <si>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</si>
  <si>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</si>
  <si>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</si>
  <si>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</si>
  <si>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</si>
  <si>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</si>
  <si>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</si>
  <si>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</si>
  <si>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</si>
  <si>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</si>
  <si>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</si>
  <si>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</si>
  <si>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</si>
  <si>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</si>
  <si>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</si>
  <si>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</si>
  <si>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</si>
  <si>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</si>
  <si>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</si>
  <si>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</si>
  <si>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</si>
  <si>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</si>
  <si>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</si>
  <si>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</si>
  <si>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</si>
  <si>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</si>
  <si>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</si>
  <si>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</si>
  <si>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</si>
  <si>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</si>
  <si>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</si>
  <si>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</si>
  <si>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</si>
  <si>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</si>
  <si>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</si>
  <si>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</si>
  <si>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</si>
  <si>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</si>
  <si>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</si>
  <si>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</si>
  <si>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</si>
  <si>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</si>
  <si>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</si>
  <si>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</si>
  <si>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</si>
  <si>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</si>
  <si>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</si>
  <si>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</si>
  <si>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</si>
  <si>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</si>
  <si>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</si>
  <si>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</si>
  <si>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</si>
  <si>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</si>
  <si>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</si>
  <si>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</si>
  <si>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</si>
  <si>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</si>
  <si>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</si>
  <si>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</si>
  <si>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</si>
  <si>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</si>
  <si>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</si>
  <si>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</si>
  <si>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</si>
  <si>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</si>
  <si>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</si>
  <si>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</si>
  <si>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</si>
  <si>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</si>
  <si>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</si>
  <si>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</si>
  <si>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</si>
  <si>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</si>
  <si>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</si>
  <si>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</si>
  <si>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</si>
  <si>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</si>
  <si>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</si>
  <si>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</si>
  <si>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</si>
  <si>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</si>
  <si>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</si>
  <si>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</si>
  <si>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</si>
  <si>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</si>
  <si>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</si>
  <si>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</si>
  <si>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</si>
  <si>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</si>
  <si>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</si>
  <si>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</si>
  <si>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</si>
  <si>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</si>
  <si>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</si>
  <si>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</si>
  <si>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</si>
  <si>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</si>
  <si>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</si>
  <si>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</si>
  <si>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</si>
  <si>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</si>
  <si>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</si>
  <si>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</si>
  <si>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</si>
  <si>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</si>
  <si>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</si>
  <si>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</si>
  <si>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</si>
  <si>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</si>
  <si>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</si>
  <si>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</si>
  <si>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</si>
  <si>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</si>
  <si>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</si>
  <si>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</si>
  <si>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</si>
  <si>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</si>
  <si>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</si>
  <si>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</si>
  <si>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</si>
  <si>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</si>
  <si>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</si>
  <si>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</si>
  <si>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</si>
  <si>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</si>
  <si>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</si>
  <si>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</si>
  <si>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</si>
  <si>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</si>
  <si>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</si>
  <si>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</si>
  <si>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</si>
  <si>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</si>
  <si>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</si>
  <si>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</si>
  <si>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</si>
  <si>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</si>
  <si>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</si>
  <si>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</si>
  <si>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</si>
  <si>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</si>
  <si>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</si>
  <si>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</si>
  <si>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</si>
  <si>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</si>
  <si>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</si>
  <si>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</si>
  <si>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</si>
  <si>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</si>
  <si>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</si>
  <si>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</si>
  <si>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</si>
  <si>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</si>
  <si>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</si>
  <si>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</si>
  <si>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</si>
  <si>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</si>
  <si>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</si>
  <si>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</si>
  <si>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</si>
  <si>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</si>
  <si>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</si>
  <si>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</si>
  <si>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</si>
  <si>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</si>
  <si>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</si>
  <si>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</si>
  <si>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</si>
  <si>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</si>
  <si>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</si>
  <si>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</si>
  <si>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</si>
  <si>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</si>
  <si>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</si>
  <si>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</si>
  <si>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</si>
  <si>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</si>
  <si>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</si>
  <si>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</si>
  <si>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</si>
  <si>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</si>
  <si>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</si>
  <si>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</si>
  <si>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</si>
  <si>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</si>
  <si>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</si>
  <si>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</si>
  <si>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</si>
  <si>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</si>
  <si>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</si>
  <si>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</si>
  <si>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</si>
  <si>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</si>
  <si>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</si>
  <si>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</si>
  <si>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</si>
  <si>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</si>
  <si>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</si>
  <si>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</si>
  <si>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</si>
  <si>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</si>
  <si>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</si>
  <si>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</si>
  <si>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</si>
  <si>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</si>
  <si>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</si>
  <si>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</si>
  <si>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</si>
  <si>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</si>
  <si>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</si>
  <si>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</si>
  <si>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</si>
  <si>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</si>
  <si>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</si>
  <si>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</si>
  <si>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</si>
  <si>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</si>
  <si>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</si>
  <si>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</si>
  <si>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</si>
  <si>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</si>
  <si>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</si>
  <si>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</si>
  <si>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</si>
  <si>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</si>
  <si>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</si>
  <si>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</si>
  <si>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</si>
  <si>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</si>
  <si>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</si>
  <si>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</si>
  <si>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</si>
  <si>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</si>
  <si>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</si>
  <si>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</si>
  <si>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</si>
  <si>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</si>
  <si>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</si>
  <si>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</si>
  <si>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</si>
  <si>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</si>
  <si>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</si>
  <si>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</si>
  <si>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</si>
  <si>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</si>
  <si>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</si>
  <si>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</si>
  <si>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</si>
  <si>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</si>
  <si>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</si>
  <si>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</si>
  <si>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</si>
  <si>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</si>
  <si>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</si>
  <si>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</si>
  <si>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</si>
  <si>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</si>
  <si>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</si>
  <si>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</si>
  <si>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</si>
  <si>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</si>
  <si>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</si>
  <si>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</si>
  <si>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</si>
  <si>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</si>
  <si>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</si>
  <si>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</si>
  <si>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</si>
  <si>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</si>
  <si>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</si>
  <si>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</si>
  <si>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</si>
  <si>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</si>
  <si>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</si>
  <si>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</si>
  <si>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</si>
  <si>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</si>
  <si>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</si>
  <si>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</si>
  <si>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</si>
  <si>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</si>
  <si>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</si>
  <si>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</si>
  <si>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</si>
  <si>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</si>
  <si>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</si>
  <si>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</si>
  <si>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</si>
  <si>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</si>
  <si>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</si>
  <si>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</si>
  <si>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</si>
  <si>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</si>
  <si>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</si>
  <si>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</si>
  <si>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</si>
  <si>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</si>
  <si>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</si>
  <si>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</si>
  <si>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</si>
  <si>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</si>
  <si>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</si>
  <si>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</si>
  <si>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</si>
  <si>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</si>
  <si>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</si>
  <si>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</si>
  <si>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</si>
  <si>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</si>
  <si>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</si>
  <si>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</si>
  <si>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</si>
  <si>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</si>
  <si>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</si>
  <si>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</si>
  <si>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</si>
  <si>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</si>
  <si>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</si>
  <si>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</si>
  <si>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</si>
  <si>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</si>
  <si>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</si>
  <si>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</si>
  <si>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</si>
  <si>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</si>
  <si>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</si>
  <si>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</si>
  <si>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</si>
  <si>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</si>
  <si>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</si>
  <si>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</si>
  <si>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</si>
  <si>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</si>
  <si>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</si>
  <si>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</si>
  <si>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</si>
  <si>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</si>
  <si>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</si>
  <si>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</si>
  <si>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</si>
  <si>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</si>
  <si>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</si>
  <si>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</si>
  <si>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</si>
  <si>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</si>
  <si>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</si>
  <si>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</si>
  <si>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</si>
  <si>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</si>
  <si>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</si>
  <si>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</si>
  <si>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</si>
  <si>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</si>
  <si>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</si>
  <si>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</si>
  <si>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</si>
  <si>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</si>
  <si>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</si>
  <si>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</si>
  <si>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</si>
  <si>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</si>
  <si>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</si>
  <si>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</si>
  <si>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</si>
  <si>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</si>
  <si>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</si>
  <si>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</si>
  <si>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</si>
  <si>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</si>
  <si>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</si>
  <si>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</si>
  <si>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</si>
  <si>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</si>
  <si>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</si>
  <si>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</si>
  <si>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</si>
  <si>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</si>
  <si>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</si>
  <si>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</si>
  <si>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</si>
  <si>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</si>
  <si>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</si>
  <si>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</si>
  <si>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</si>
  <si>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</si>
  <si>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</si>
  <si>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</si>
  <si>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</si>
  <si>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</si>
  <si>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</si>
  <si>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</si>
  <si>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</si>
  <si>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</si>
  <si>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</si>
  <si>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</si>
  <si>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</si>
  <si>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</si>
  <si>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</si>
  <si>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</si>
  <si>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</si>
  <si>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</si>
  <si>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</si>
  <si>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</si>
  <si>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</si>
  <si>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</si>
  <si>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</si>
  <si>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</si>
  <si>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</si>
  <si>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</si>
  <si>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</si>
  <si>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</si>
  <si>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</si>
  <si>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</si>
  <si>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</si>
  <si>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</si>
  <si>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</si>
  <si>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</si>
  <si>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</si>
  <si>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</si>
  <si>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</si>
  <si>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</si>
  <si>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</si>
  <si>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</si>
  <si>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</si>
  <si>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</si>
  <si>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</si>
  <si>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</si>
  <si>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</si>
  <si>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</si>
  <si>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</si>
  <si>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</si>
  <si>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</si>
  <si>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</si>
  <si>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</si>
  <si>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</si>
  <si>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</si>
  <si>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</si>
  <si>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</si>
  <si>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</si>
  <si>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</si>
  <si>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</si>
  <si>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</si>
  <si>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</si>
  <si>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</si>
  <si>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</si>
  <si>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</si>
  <si>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</si>
  <si>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</si>
  <si>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</si>
  <si>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</si>
  <si>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</si>
  <si>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</si>
  <si>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</si>
  <si>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</si>
  <si>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</si>
  <si>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</si>
  <si>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</si>
  <si>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</si>
  <si>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</si>
  <si>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</si>
  <si>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</si>
  <si>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</si>
  <si>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</si>
  <si>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</si>
  <si>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</si>
  <si>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</si>
  <si>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</si>
  <si>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</si>
  <si>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</si>
  <si>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</si>
  <si>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</si>
  <si>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</si>
  <si>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</si>
  <si>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</si>
  <si>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</si>
  <si>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</si>
  <si>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</si>
  <si>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</si>
  <si>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</si>
  <si>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</si>
  <si>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</si>
  <si>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</si>
  <si>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</si>
  <si>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</si>
  <si>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</si>
  <si>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</si>
  <si>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</si>
  <si>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</si>
  <si>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</si>
  <si>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</si>
  <si>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</si>
  <si>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</si>
  <si>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</si>
  <si>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</si>
  <si>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</si>
  <si>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</si>
  <si>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</si>
  <si>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</si>
  <si>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</si>
  <si>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</si>
  <si>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</si>
  <si>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</si>
  <si>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</si>
  <si>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</si>
  <si>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</si>
  <si>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</si>
  <si>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</si>
  <si>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</si>
  <si>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</si>
  <si>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</si>
  <si>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</si>
  <si>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</si>
  <si>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</si>
  <si>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</si>
  <si>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</si>
  <si>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</si>
  <si>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</si>
  <si>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</si>
  <si>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</si>
  <si>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</si>
  <si>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</si>
  <si>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</si>
  <si>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</si>
  <si>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</si>
  <si>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</si>
  <si>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</si>
  <si>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</si>
  <si>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</si>
  <si>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</si>
  <si>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</si>
  <si>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</si>
  <si>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</si>
  <si>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</si>
  <si>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</si>
  <si>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</si>
  <si>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</si>
  <si>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</si>
  <si>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</si>
  <si>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</si>
  <si>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</si>
  <si>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</si>
  <si>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</si>
  <si>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</si>
  <si>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</si>
  <si>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</si>
  <si>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</si>
  <si>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</si>
  <si>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</si>
  <si>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</si>
  <si>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</si>
  <si>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</si>
  <si>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</si>
  <si>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</si>
  <si>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</si>
  <si>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</si>
  <si>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</si>
  <si>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</si>
  <si>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</si>
  <si>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</si>
  <si>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</si>
  <si>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</si>
  <si>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</si>
  <si>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</si>
  <si>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</si>
  <si>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</si>
  <si>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</si>
  <si>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</si>
  <si>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</si>
  <si>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</si>
  <si>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</si>
  <si>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</si>
  <si>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</si>
  <si>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</si>
  <si>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</si>
  <si>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</si>
  <si>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</si>
  <si>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</si>
  <si>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</si>
  <si>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</si>
  <si>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</si>
  <si>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</si>
  <si>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</si>
  <si>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</si>
  <si>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</si>
  <si>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</si>
  <si>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</si>
  <si>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</si>
  <si>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</si>
  <si>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</si>
  <si>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</si>
  <si>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</si>
  <si>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</si>
  <si>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</si>
  <si>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</si>
  <si>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</si>
  <si>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</si>
  <si>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</si>
  <si>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</si>
  <si>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</si>
  <si>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</si>
  <si>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</si>
  <si>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</si>
  <si>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</si>
  <si>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</si>
  <si>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</si>
  <si>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</si>
  <si>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</si>
  <si>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</si>
  <si>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</si>
  <si>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</si>
  <si>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</si>
  <si>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</si>
  <si>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</si>
  <si>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</si>
  <si>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</si>
  <si>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</si>
  <si>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</si>
  <si>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</si>
  <si>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</si>
  <si>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</si>
  <si>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</si>
  <si>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</si>
  <si>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</si>
  <si>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</si>
  <si>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</si>
  <si>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</si>
  <si>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</si>
  <si>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</si>
  <si>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</si>
  <si>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</si>
  <si>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</si>
  <si>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</si>
  <si>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</si>
  <si>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</si>
  <si>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</si>
  <si>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</si>
  <si>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</si>
  <si>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</si>
  <si>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</si>
  <si>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</si>
  <si>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</si>
  <si>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</si>
  <si>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</si>
  <si>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</si>
  <si>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</si>
  <si>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</si>
  <si>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</si>
  <si>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</si>
  <si>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</si>
  <si>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</si>
  <si>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</si>
  <si>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</si>
  <si>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</si>
  <si>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</si>
  <si>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</si>
  <si>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</si>
  <si>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</si>
  <si>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</si>
  <si>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</si>
  <si>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</si>
  <si>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</si>
  <si>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</si>
  <si>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</si>
  <si>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</si>
  <si>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</si>
  <si>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</si>
  <si>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</si>
  <si>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</si>
  <si>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</si>
  <si>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</si>
  <si>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</si>
  <si>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</si>
  <si>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</si>
  <si>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</si>
  <si>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</si>
  <si>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</si>
  <si>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</si>
  <si>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</si>
  <si>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</si>
  <si>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</si>
  <si>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</si>
  <si>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</si>
  <si>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</si>
  <si>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</si>
  <si>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</si>
  <si>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</si>
  <si>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</si>
  <si>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</si>
  <si>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</si>
  <si>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</si>
  <si>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</si>
  <si>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</si>
  <si>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</si>
  <si>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</si>
  <si>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</si>
  <si>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</si>
  <si>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</si>
  <si>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</si>
  <si>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</si>
  <si>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</si>
  <si>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</si>
  <si>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</si>
  <si>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</si>
  <si>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</si>
  <si>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</si>
  <si>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</si>
  <si>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</si>
  <si>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</si>
  <si>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</si>
  <si>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</si>
  <si>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</si>
  <si>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</si>
  <si>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</si>
  <si>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</si>
  <si>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</si>
  <si>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</si>
  <si>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</si>
  <si>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</si>
  <si>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</si>
  <si>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</si>
  <si>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</si>
  <si>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</si>
  <si>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</si>
  <si>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</si>
  <si>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</si>
  <si>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</si>
  <si>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</si>
  <si>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</si>
  <si>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</si>
  <si>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</si>
  <si>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</si>
  <si>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</si>
  <si>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</si>
  <si>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</si>
  <si>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</si>
  <si>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</si>
  <si>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</si>
  <si>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</si>
  <si>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</si>
  <si>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</si>
  <si>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</si>
  <si>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</si>
  <si>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</si>
  <si>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</si>
  <si>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</si>
  <si>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</si>
  <si>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</si>
  <si>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</si>
  <si>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</si>
  <si>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</si>
  <si>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</si>
  <si>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</si>
  <si>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</si>
  <si>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</si>
  <si>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</si>
  <si>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</si>
  <si>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</si>
  <si>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</si>
  <si>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</si>
  <si>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</si>
  <si>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</si>
  <si>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</si>
  <si>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</si>
  <si>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</si>
  <si>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</si>
  <si>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</si>
  <si>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</si>
  <si>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</si>
  <si>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</si>
  <si>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</si>
  <si>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</si>
  <si>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</si>
  <si>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</si>
  <si>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</si>
  <si>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</si>
  <si>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</si>
  <si>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</si>
  <si>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</si>
  <si>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</si>
  <si>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</si>
  <si>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</si>
  <si>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</si>
  <si>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</si>
  <si>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</si>
  <si>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</si>
  <si>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</si>
  <si>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</si>
  <si>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</si>
  <si>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</si>
  <si>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</si>
  <si>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</si>
  <si>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</si>
  <si>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</si>
  <si>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</si>
  <si>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</si>
  <si>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</si>
  <si>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</si>
  <si>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</si>
  <si>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</si>
  <si>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</si>
  <si>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</si>
  <si>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</si>
  <si>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</si>
  <si>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</si>
  <si>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</si>
  <si>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</si>
  <si>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</si>
  <si>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</si>
  <si>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</si>
  <si>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</si>
  <si>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</si>
  <si>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</si>
  <si>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</si>
  <si>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</si>
  <si>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</si>
  <si>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</si>
  <si>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</si>
  <si>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</si>
  <si>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</si>
  <si>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</si>
  <si>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</si>
  <si>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</si>
  <si>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</si>
  <si>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</si>
  <si>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</si>
  <si>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</si>
  <si>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</si>
  <si>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</si>
  <si>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</si>
  <si>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</si>
  <si>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</si>
  <si>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</si>
  <si>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</si>
  <si>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</si>
  <si>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</si>
  <si>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</si>
  <si>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</si>
  <si>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</si>
  <si>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</si>
  <si>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</si>
  <si>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</si>
  <si>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</si>
  <si>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</si>
  <si>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</si>
  <si>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</si>
  <si>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</si>
  <si>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</si>
  <si>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</si>
  <si>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</si>
  <si>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</si>
  <si>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</si>
  <si>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</si>
  <si>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</si>
  <si>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</si>
  <si>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</si>
  <si>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</si>
  <si>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</si>
  <si>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</si>
  <si>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</si>
  <si>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</si>
  <si>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</si>
  <si>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</si>
  <si>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</si>
  <si>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</si>
  <si>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</si>
  <si>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</si>
  <si>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</si>
  <si>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</si>
  <si>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</si>
  <si>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</si>
  <si>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</si>
  <si>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</si>
  <si>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</si>
  <si>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</si>
  <si>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</si>
  <si>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</si>
  <si>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</si>
  <si>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</si>
  <si>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</si>
  <si>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</si>
  <si>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</si>
  <si>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</si>
  <si>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</si>
  <si>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</si>
  <si>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</si>
  <si>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</si>
  <si>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</si>
  <si>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</si>
  <si>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</si>
  <si>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</si>
  <si>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</si>
  <si>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</si>
  <si>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</si>
  <si>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</si>
  <si>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</si>
  <si>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</si>
  <si>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</si>
  <si>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</si>
  <si>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</si>
  <si>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</si>
  <si>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</si>
  <si>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</si>
  <si>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</si>
  <si>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</si>
  <si>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</si>
  <si>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</si>
  <si>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</si>
  <si>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</si>
  <si>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</si>
  <si>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</si>
  <si>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</si>
  <si>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</si>
  <si>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</si>
  <si>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</si>
  <si>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</si>
  <si>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</si>
  <si>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</si>
  <si>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</si>
  <si>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</si>
  <si>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</si>
  <si>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</si>
  <si>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</si>
  <si>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</si>
  <si>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</si>
  <si>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</si>
  <si>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</si>
  <si>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</si>
  <si>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</si>
  <si>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</si>
  <si>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</si>
  <si>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</si>
  <si>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</si>
  <si>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</si>
  <si>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</si>
  <si>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</si>
  <si>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</si>
  <si>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</si>
  <si>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</si>
  <si>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</si>
  <si>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</si>
  <si>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</si>
  <si>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</si>
  <si>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</si>
  <si>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</si>
  <si>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</si>
  <si>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</si>
  <si>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</si>
  <si>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</si>
  <si>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</si>
  <si>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</si>
  <si>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</si>
  <si>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</si>
  <si>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</si>
  <si>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</si>
  <si>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</si>
  <si>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</si>
  <si>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</si>
  <si>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</si>
  <si>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</si>
  <si>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</si>
  <si>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</si>
  <si>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</si>
  <si>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</si>
  <si>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</si>
  <si>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</si>
  <si>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</si>
  <si>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</si>
  <si>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</si>
  <si>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</si>
  <si>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</si>
  <si>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</si>
  <si>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</si>
  <si>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</si>
  <si>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</si>
  <si>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</si>
  <si>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</si>
  <si>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</si>
  <si>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</si>
  <si>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</si>
  <si>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</si>
  <si>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</si>
  <si>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</si>
  <si>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</si>
  <si>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</si>
  <si>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</si>
  <si>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</si>
  <si>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</si>
  <si>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</si>
  <si>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</si>
  <si>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</si>
  <si>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</si>
  <si>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</si>
  <si>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</si>
  <si>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</si>
  <si>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</si>
  <si>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</si>
  <si>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</si>
  <si>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</si>
  <si>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</si>
  <si>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</si>
  <si>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</si>
  <si>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</si>
  <si>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</si>
  <si>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</si>
  <si>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</si>
  <si>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</si>
  <si>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</si>
  <si>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</si>
  <si>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</si>
  <si>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</si>
  <si>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</si>
  <si>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</si>
  <si>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</si>
  <si>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</si>
  <si>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</si>
  <si>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</si>
  <si>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</si>
  <si>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</si>
  <si>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</si>
  <si>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</si>
  <si>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</si>
  <si>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</si>
  <si>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</si>
  <si>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</si>
  <si>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</si>
  <si>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</si>
  <si>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</si>
  <si>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</si>
  <si>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</si>
  <si>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</si>
  <si>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</si>
  <si>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</si>
  <si>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</si>
  <si>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</si>
  <si>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</si>
  <si>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</si>
  <si>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</si>
  <si>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</si>
  <si>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</si>
  <si>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</si>
  <si>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</si>
  <si>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</si>
  <si>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</si>
  <si>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</si>
  <si>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</si>
  <si>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</si>
  <si>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</si>
  <si>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</si>
  <si>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</si>
  <si>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</si>
  <si>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</si>
  <si>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</si>
  <si>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</si>
  <si>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</si>
  <si>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</si>
  <si>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</si>
  <si>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</si>
  <si>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</si>
  <si>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</si>
  <si>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</si>
  <si>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</si>
  <si>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</si>
  <si>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</si>
  <si>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</si>
  <si>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</si>
  <si>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</si>
  <si>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</si>
  <si>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</si>
  <si>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</si>
  <si>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</si>
  <si>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</si>
  <si>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</si>
  <si>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</si>
  <si>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</si>
  <si>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</si>
  <si>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</si>
  <si>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</si>
  <si>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</si>
  <si>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</si>
  <si>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</si>
  <si>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</si>
  <si>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</si>
  <si>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</si>
  <si>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</si>
  <si>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</si>
  <si>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</si>
  <si>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</si>
  <si>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</si>
  <si>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</si>
  <si>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</si>
  <si>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</si>
  <si>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</si>
  <si>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</si>
  <si>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</si>
  <si>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</si>
  <si>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</si>
  <si>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</si>
  <si>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</si>
  <si>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</si>
  <si>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</si>
  <si>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</si>
  <si>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</si>
  <si>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</si>
  <si>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</si>
  <si>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</si>
  <si>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</si>
  <si>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</si>
  <si>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</si>
  <si>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</si>
  <si>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</si>
  <si>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</si>
  <si>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</si>
  <si>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</si>
  <si>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</si>
  <si>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</si>
  <si>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</si>
  <si>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</si>
  <si>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</si>
  <si>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</si>
  <si>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</si>
  <si>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</si>
  <si>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</si>
  <si>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</si>
  <si>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</si>
  <si>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</si>
  <si>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</si>
  <si>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</si>
  <si>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</si>
  <si>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</si>
  <si>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</si>
  <si>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</si>
  <si>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</si>
  <si>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</si>
  <si>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</si>
  <si>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</si>
  <si>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</si>
  <si>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</si>
  <si>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</si>
  <si>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</si>
  <si>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</si>
  <si>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</si>
  <si>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</si>
  <si>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</si>
  <si>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</si>
  <si>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</si>
  <si>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</si>
  <si>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</si>
  <si>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</si>
  <si>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</si>
  <si>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</si>
  <si>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</si>
  <si>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</si>
  <si>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</si>
  <si>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</si>
  <si>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</si>
  <si>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</si>
  <si>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</si>
  <si>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</si>
  <si>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</si>
  <si>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</si>
  <si>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</si>
  <si>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</si>
  <si>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</si>
  <si>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</si>
  <si>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</si>
  <si>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</si>
  <si>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</si>
  <si>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</si>
  <si>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</si>
  <si>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</si>
  <si>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</si>
  <si>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</si>
  <si>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</si>
  <si>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</si>
  <si>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</si>
  <si>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</si>
  <si>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</si>
  <si>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</si>
  <si>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</si>
  <si>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</si>
  <si>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</si>
  <si>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</si>
  <si>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</si>
  <si>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</si>
  <si>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</si>
  <si>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</si>
  <si>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</si>
  <si>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</si>
  <si>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</si>
  <si>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</si>
  <si>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</si>
  <si>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</si>
  <si>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</si>
  <si>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</si>
  <si>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</si>
  <si>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</si>
  <si>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</si>
  <si>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</si>
  <si>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</si>
  <si>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</si>
  <si>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</si>
  <si>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</si>
  <si>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</si>
  <si>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</si>
  <si>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</si>
  <si>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</si>
  <si>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</si>
  <si>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</si>
  <si>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</si>
  <si>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</si>
  <si>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</si>
  <si>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</si>
  <si>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</si>
  <si>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</si>
  <si>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</si>
  <si>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</si>
  <si>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</si>
  <si>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</si>
  <si>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</si>
  <si>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</si>
  <si>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</si>
  <si>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</si>
  <si>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</si>
  <si>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</si>
  <si>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</si>
  <si>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</si>
  <si>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</si>
  <si>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</si>
  <si>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</si>
  <si>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</si>
  <si>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</si>
  <si>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</si>
  <si>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</si>
  <si>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</si>
  <si>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</si>
  <si>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</si>
  <si>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</si>
  <si>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</si>
  <si>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</si>
  <si>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</si>
  <si>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</si>
  <si>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</si>
  <si>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</si>
  <si>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</si>
  <si>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</si>
  <si>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</si>
  <si>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</si>
  <si>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</si>
  <si>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</si>
  <si>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</si>
  <si>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</si>
  <si>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</si>
  <si>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</si>
  <si>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</si>
  <si>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</si>
  <si>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</si>
  <si>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</si>
  <si>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</si>
  <si>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</si>
  <si>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</si>
  <si>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</si>
  <si>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</si>
  <si>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</si>
  <si>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</si>
  <si>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</si>
  <si>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</si>
  <si>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</si>
  <si>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</si>
  <si>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</si>
  <si>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</si>
  <si>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</si>
  <si>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</si>
  <si>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</si>
  <si>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</si>
  <si>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</si>
  <si>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</si>
  <si>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</si>
  <si>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</si>
  <si>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</si>
  <si>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</si>
  <si>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</si>
  <si>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</si>
  <si>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</si>
  <si>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</si>
  <si>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</si>
  <si>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</si>
  <si>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</si>
  <si>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</si>
  <si>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</si>
  <si>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</si>
  <si>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</si>
  <si>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</si>
  <si>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</si>
  <si>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</si>
  <si>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</si>
  <si>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</si>
  <si>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</si>
  <si>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</si>
  <si>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</si>
  <si>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</si>
  <si>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</si>
  <si>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</si>
  <si>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</si>
  <si>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</si>
  <si>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</si>
  <si>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</si>
  <si>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</si>
  <si>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</si>
  <si>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</si>
  <si>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</si>
  <si>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</si>
  <si>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</si>
  <si>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</si>
  <si>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</si>
  <si>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</si>
  <si>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</si>
  <si>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</si>
  <si>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</si>
  <si>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</si>
  <si>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</si>
  <si>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</si>
  <si>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</si>
  <si>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</si>
  <si>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</si>
  <si>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</si>
  <si>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</si>
  <si>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</si>
  <si>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</si>
  <si>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</si>
  <si>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</si>
  <si>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</si>
  <si>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</si>
  <si>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</si>
  <si>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</si>
  <si>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</si>
  <si>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</si>
  <si>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</si>
  <si>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</si>
  <si>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</si>
  <si>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</si>
  <si>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</si>
  <si>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</si>
  <si>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</si>
  <si>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</si>
  <si>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</si>
  <si>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</si>
  <si>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</si>
  <si>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</si>
  <si>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</si>
  <si>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</si>
  <si>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</si>
  <si>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</si>
  <si>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</si>
  <si>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</si>
  <si>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</si>
  <si>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</si>
  <si>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</si>
  <si>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</si>
  <si>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</si>
  <si>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</si>
  <si>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</si>
  <si>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</si>
  <si>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</si>
  <si>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</si>
  <si>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</si>
  <si>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</si>
  <si>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</si>
  <si>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</si>
  <si>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</si>
  <si>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</si>
  <si>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</si>
  <si>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</si>
  <si>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</si>
  <si>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</si>
  <si>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</si>
  <si>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</si>
  <si>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</si>
  <si>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</si>
  <si>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</si>
  <si>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</si>
  <si>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</si>
  <si>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</si>
  <si>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</si>
  <si>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</si>
  <si>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</si>
  <si>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</si>
  <si>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</si>
  <si>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</si>
  <si>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</si>
  <si>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</si>
  <si>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</si>
  <si>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</si>
  <si>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</si>
  <si>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</si>
  <si>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</si>
  <si>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</si>
  <si>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</si>
  <si>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</si>
  <si>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</si>
  <si>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</si>
  <si>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</si>
  <si>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</si>
  <si>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</si>
  <si>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</si>
  <si>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</si>
  <si>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</si>
  <si>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</si>
  <si>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</si>
  <si>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</si>
  <si>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</si>
  <si>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</si>
  <si>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</si>
  <si>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</si>
  <si>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</si>
  <si>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</si>
  <si>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</si>
  <si>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</si>
  <si>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</si>
  <si>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</si>
  <si>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</si>
  <si>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</si>
  <si>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</si>
  <si>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</si>
  <si>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</si>
  <si>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</si>
  <si>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</si>
  <si>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</si>
  <si>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</si>
  <si>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</si>
  <si>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</si>
  <si>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</si>
  <si>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</si>
  <si>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</si>
  <si>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</si>
  <si>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</si>
  <si>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</si>
  <si>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</si>
  <si>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</si>
  <si>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</si>
  <si>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</si>
  <si>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</si>
  <si>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</si>
  <si>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</si>
  <si>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</si>
  <si>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</si>
  <si>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</si>
  <si>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</si>
  <si>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</si>
  <si>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</si>
  <si>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</si>
  <si>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</si>
  <si>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</si>
  <si>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</si>
  <si>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</si>
  <si>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</si>
  <si>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</si>
  <si>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</si>
  <si>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</si>
  <si>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</si>
  <si>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</si>
  <si>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</si>
  <si>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</si>
  <si>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</si>
  <si>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</si>
  <si>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</si>
  <si>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</si>
  <si>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</si>
  <si>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</si>
  <si>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</si>
  <si>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</si>
  <si>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</si>
  <si>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</si>
  <si>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</si>
  <si>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</si>
  <si>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</si>
  <si>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</si>
  <si>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</si>
  <si>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</si>
  <si>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</si>
  <si>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</si>
  <si>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</si>
  <si>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</si>
  <si>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</si>
  <si>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</si>
  <si>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</si>
  <si>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</si>
  <si>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</si>
  <si>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</si>
  <si>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</si>
  <si>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</si>
  <si>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</si>
  <si>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</si>
  <si>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</si>
  <si>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</si>
  <si>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</si>
  <si>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</si>
  <si>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</si>
  <si>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</si>
  <si>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</si>
  <si>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</si>
  <si>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</si>
  <si>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</si>
  <si>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</si>
  <si>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</si>
  <si>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</si>
  <si>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</si>
  <si>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</si>
  <si>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</si>
  <si>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</si>
  <si>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</si>
  <si>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</si>
  <si>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</si>
  <si>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</si>
  <si>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</si>
  <si>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</si>
  <si>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</si>
  <si>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</si>
  <si>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</si>
  <si>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</si>
  <si>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</si>
  <si>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</si>
  <si>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</si>
  <si>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</si>
  <si>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</si>
  <si>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</si>
  <si>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</si>
  <si>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</si>
  <si>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</si>
  <si>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</si>
  <si>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</si>
  <si>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</si>
  <si>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</si>
  <si>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</si>
  <si>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</si>
  <si>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</si>
  <si>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</si>
  <si>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</si>
  <si>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</si>
  <si>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</si>
  <si>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</si>
  <si>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</si>
  <si>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</si>
  <si>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</si>
  <si>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</si>
  <si>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</si>
  <si>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</si>
  <si>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</si>
  <si>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</si>
  <si>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</si>
  <si>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</si>
  <si>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</si>
  <si>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</si>
  <si>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</si>
  <si>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</si>
  <si>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</si>
  <si>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</si>
  <si>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</si>
  <si>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</si>
  <si>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</si>
  <si>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</si>
  <si>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</si>
  <si>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</si>
  <si>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</si>
  <si>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</si>
  <si>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</si>
  <si>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</si>
  <si>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</si>
  <si>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</si>
  <si>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</si>
  <si>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</si>
  <si>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</si>
  <si>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</si>
  <si>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</si>
  <si>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</si>
  <si>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</si>
  <si>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</si>
  <si>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</si>
  <si>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</si>
  <si>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</si>
  <si>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</si>
  <si>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</si>
  <si>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</si>
  <si>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</si>
  <si>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</si>
  <si>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</si>
  <si>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</si>
  <si>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</si>
  <si>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</si>
  <si>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</si>
  <si>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</si>
  <si>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</si>
  <si>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</si>
  <si>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</si>
  <si>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</si>
  <si>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</si>
  <si>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</si>
  <si>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</si>
  <si>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</si>
  <si>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</si>
  <si>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</si>
  <si>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</si>
  <si>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</si>
  <si>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</si>
  <si>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</si>
  <si>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</si>
  <si>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</si>
  <si>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</si>
  <si>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</si>
  <si>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</si>
  <si>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</si>
  <si>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</si>
  <si>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</si>
  <si>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</si>
  <si>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</si>
  <si>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</si>
  <si>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</si>
  <si>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</si>
  <si>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</si>
  <si>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</si>
  <si>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</si>
  <si>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</si>
  <si>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</si>
  <si>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</si>
  <si>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</si>
  <si>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</si>
  <si>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</si>
  <si>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</si>
  <si>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</si>
  <si>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</si>
  <si>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</si>
  <si>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</si>
  <si>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</si>
  <si>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</si>
  <si>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</si>
  <si>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</si>
  <si>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</si>
  <si>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</si>
  <si>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</si>
  <si>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</si>
  <si>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</si>
  <si>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</si>
  <si>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</si>
  <si>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</si>
  <si>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</si>
  <si>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</si>
  <si>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</si>
  <si>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</si>
  <si>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</si>
  <si>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</si>
  <si>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</si>
  <si>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</si>
  <si>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</si>
  <si>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</si>
  <si>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</si>
  <si>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</si>
  <si>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</si>
  <si>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</si>
  <si>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</si>
  <si>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</si>
  <si>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</si>
  <si>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</si>
  <si>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</si>
  <si>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</si>
  <si>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</si>
  <si>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</si>
  <si>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</si>
  <si>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</si>
  <si>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</si>
  <si>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</si>
  <si>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</si>
  <si>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</si>
  <si>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</si>
  <si>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</si>
  <si>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</si>
  <si>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</si>
  <si>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</si>
  <si>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</si>
  <si>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</si>
  <si>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</si>
  <si>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</si>
  <si>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</si>
  <si>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</si>
  <si>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</si>
  <si>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</si>
  <si>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</si>
  <si>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</si>
  <si>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</si>
  <si>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</si>
  <si>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</si>
  <si>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</si>
  <si>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</si>
  <si>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</si>
  <si>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</si>
  <si>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</si>
  <si>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</si>
  <si>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</si>
  <si>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</si>
  <si>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</si>
  <si>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</si>
  <si>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</si>
  <si>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</si>
  <si>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</si>
  <si>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</si>
  <si>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</si>
  <si>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</si>
  <si>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</si>
  <si>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</si>
  <si>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</si>
  <si>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</si>
  <si>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</si>
  <si>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</si>
  <si>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</si>
  <si>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</si>
  <si>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</si>
  <si>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</si>
  <si>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</si>
  <si>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</si>
  <si>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</si>
  <si>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</si>
  <si>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</si>
  <si>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</si>
  <si>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</si>
  <si>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</si>
  <si>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</si>
  <si>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</si>
  <si>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</si>
  <si>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</si>
  <si>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</si>
  <si>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</si>
  <si>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</si>
  <si>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</si>
  <si>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</si>
  <si>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</si>
  <si>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</si>
  <si>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</si>
  <si>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</si>
  <si>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</si>
  <si>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</si>
  <si>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</si>
  <si>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</si>
  <si>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</si>
  <si>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</si>
  <si>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</si>
  <si>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</si>
  <si>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</si>
  <si>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</si>
  <si>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</si>
  <si>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</si>
  <si>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</si>
  <si>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</si>
  <si>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</si>
  <si>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</si>
  <si>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</si>
  <si>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</si>
  <si>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</si>
  <si>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</si>
  <si>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</si>
  <si>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</si>
  <si>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</si>
  <si>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</si>
  <si>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</si>
  <si>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</si>
  <si>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</si>
  <si>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</si>
  <si>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</si>
  <si>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</si>
  <si>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</si>
  <si>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</si>
  <si>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</si>
  <si>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</si>
  <si>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</si>
  <si>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</si>
  <si>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</si>
  <si>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</si>
  <si>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</si>
  <si>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</si>
  <si>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</si>
  <si>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</si>
  <si>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</si>
  <si>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</si>
  <si>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</si>
  <si>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</si>
  <si>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</si>
  <si>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</si>
  <si>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</si>
  <si>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</si>
  <si>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</si>
  <si>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</si>
  <si>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</si>
  <si>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</si>
  <si>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</si>
  <si>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</si>
  <si>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</si>
  <si>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</si>
  <si>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</si>
  <si>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</si>
  <si>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</si>
  <si>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</si>
  <si>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</si>
  <si>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</si>
  <si>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</si>
  <si>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</si>
  <si>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</si>
  <si>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</si>
  <si>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</si>
  <si>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</si>
  <si>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</si>
  <si>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</si>
  <si>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</si>
  <si>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</si>
  <si>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</si>
  <si>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</si>
  <si>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</si>
  <si>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</si>
  <si>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</si>
  <si>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</si>
  <si>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</si>
  <si>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</si>
  <si>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</si>
  <si>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</si>
  <si>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</si>
  <si>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</si>
  <si>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</si>
  <si>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</si>
  <si>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</si>
  <si>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</si>
  <si>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</si>
  <si>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</si>
  <si>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</si>
  <si>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</si>
  <si>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</si>
  <si>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</si>
  <si>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</si>
  <si>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</si>
  <si>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</si>
  <si>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</si>
  <si>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</si>
  <si>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</si>
  <si>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</si>
  <si>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</si>
  <si>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</si>
  <si>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</si>
  <si>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</si>
  <si>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</si>
  <si>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</si>
  <si>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</si>
  <si>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</si>
  <si>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</si>
  <si>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</si>
  <si>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</si>
  <si>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</si>
  <si>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</si>
  <si>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</si>
  <si>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</si>
  <si>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</si>
  <si>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</si>
  <si>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</si>
  <si>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</si>
  <si>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</si>
  <si>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</si>
  <si>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</si>
  <si>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</si>
  <si>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</si>
  <si>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</si>
  <si>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</si>
  <si>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</si>
  <si>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</si>
  <si>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</si>
  <si>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</si>
  <si>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</si>
  <si>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</si>
  <si>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</si>
  <si>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</si>
  <si>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</si>
  <si>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</si>
  <si>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</si>
  <si>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</si>
  <si>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</si>
  <si>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</si>
  <si>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</si>
  <si>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</si>
  <si>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</si>
  <si>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</si>
  <si>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</si>
  <si>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</si>
  <si>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</si>
  <si>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</si>
  <si>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</si>
  <si>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</si>
  <si>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</si>
  <si>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</si>
  <si>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</si>
  <si>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</si>
  <si>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</si>
  <si>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</si>
  <si>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</si>
  <si>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</si>
  <si>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</si>
  <si>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</si>
  <si>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</si>
  <si>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</si>
  <si>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</si>
  <si>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</si>
  <si>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</si>
  <si>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</si>
  <si>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</si>
  <si>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</si>
  <si>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</si>
  <si>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</si>
  <si>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</si>
  <si>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</si>
  <si>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</si>
  <si>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</si>
  <si>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</si>
  <si>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</si>
  <si>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</si>
  <si>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</si>
  <si>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</si>
  <si>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</si>
  <si>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</si>
  <si>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</si>
  <si>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</si>
  <si>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</si>
  <si>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</si>
  <si>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</si>
  <si>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</si>
  <si>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</si>
  <si>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</si>
  <si>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</si>
  <si>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</si>
  <si>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</si>
  <si>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</si>
  <si>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</si>
  <si>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</si>
  <si>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</si>
  <si>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</si>
  <si>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</si>
  <si>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</si>
  <si>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</si>
  <si>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</si>
  <si>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</si>
  <si>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</si>
  <si>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</si>
  <si>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</si>
  <si>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</si>
  <si>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</si>
  <si>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</si>
  <si>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</si>
  <si>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</si>
  <si>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</si>
  <si>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</si>
  <si>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</si>
  <si>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</si>
  <si>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</si>
  <si>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</si>
  <si>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</si>
  <si>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</si>
  <si>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</si>
  <si>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</si>
  <si>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</si>
  <si>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</si>
  <si>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</si>
  <si>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</si>
  <si>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</si>
  <si>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</si>
  <si>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</si>
  <si>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</si>
  <si>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</si>
  <si>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</si>
  <si>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</si>
  <si>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</si>
  <si>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</si>
  <si>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</si>
  <si>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</si>
  <si>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</si>
  <si>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</si>
  <si>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</si>
  <si>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</si>
  <si>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</si>
  <si>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</si>
  <si>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</si>
  <si>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</si>
  <si>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</si>
  <si>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</si>
  <si>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</si>
  <si>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</si>
  <si>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</si>
  <si>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</si>
  <si>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</si>
  <si>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</si>
  <si>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</si>
  <si>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</si>
  <si>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</si>
  <si>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</si>
  <si>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</si>
  <si>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</si>
  <si>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</si>
  <si>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</si>
  <si>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</si>
  <si>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</si>
  <si>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</si>
  <si>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</si>
  <si>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</si>
  <si>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</si>
  <si>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</si>
  <si>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</si>
  <si>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</si>
  <si>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</si>
  <si>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</si>
  <si>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</si>
  <si>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</si>
  <si>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</si>
  <si>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</si>
  <si>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</si>
  <si>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</si>
  <si>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</si>
  <si>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</si>
  <si>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</si>
  <si>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</si>
  <si>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</si>
  <si>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</si>
  <si>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</si>
  <si>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</si>
  <si>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</si>
  <si>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</si>
  <si>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</si>
  <si>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</si>
  <si>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</si>
  <si>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</si>
  <si>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</si>
  <si>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</si>
  <si>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</si>
  <si>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</si>
  <si>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</si>
  <si>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</si>
  <si>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</si>
  <si>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</si>
  <si>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</si>
  <si>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</si>
  <si>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</si>
  <si>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</si>
  <si>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</si>
  <si>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</si>
  <si>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</si>
  <si>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</si>
  <si>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</si>
  <si>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</si>
  <si>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</si>
  <si>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</si>
  <si>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</si>
  <si>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</si>
  <si>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</si>
  <si>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</si>
  <si>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</si>
  <si>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</si>
  <si>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</si>
  <si>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</si>
  <si>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</si>
  <si>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</si>
  <si>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</si>
  <si>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</si>
  <si>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</si>
  <si>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</si>
  <si>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</si>
  <si>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</si>
  <si>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</si>
  <si>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</si>
  <si>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</si>
  <si>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</si>
  <si>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</si>
  <si>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</si>
  <si>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</si>
  <si>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</si>
  <si>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</si>
  <si>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</si>
  <si>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</si>
  <si>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</si>
  <si>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</si>
  <si>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</si>
  <si>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</si>
  <si>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</si>
  <si>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</si>
  <si>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</si>
  <si>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</si>
  <si>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</si>
  <si>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</si>
  <si>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</si>
  <si>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</si>
  <si>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</si>
  <si>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</si>
  <si>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</si>
  <si>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</si>
  <si>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</si>
  <si>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</si>
  <si>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</si>
  <si>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</si>
  <si>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</si>
  <si>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</si>
  <si>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</si>
  <si>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</si>
  <si>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</si>
  <si>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</si>
  <si>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</si>
  <si>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</si>
  <si>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</si>
  <si>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</si>
  <si>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</si>
  <si>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</si>
  <si>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</si>
  <si>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</si>
  <si>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</si>
  <si>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</si>
  <si>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</si>
  <si>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</si>
  <si>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</si>
  <si>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</si>
  <si>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</si>
  <si>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</si>
  <si>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</si>
  <si>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</si>
  <si>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</si>
  <si>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</si>
  <si>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</si>
  <si>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</si>
  <si>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</si>
  <si>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</si>
  <si>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</si>
  <si>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</si>
  <si>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</si>
  <si>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</si>
  <si>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</si>
  <si>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</si>
  <si>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</si>
  <si>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</si>
  <si>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</si>
  <si>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</si>
  <si>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</si>
  <si>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</si>
  <si>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</si>
  <si>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</si>
  <si>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</si>
  <si>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</si>
  <si>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</si>
  <si>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</si>
  <si>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</si>
  <si>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</si>
  <si>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</si>
  <si>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</si>
  <si>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</si>
  <si>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</si>
  <si>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</si>
  <si>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</si>
  <si>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</si>
  <si>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</si>
  <si>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</si>
  <si>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</si>
  <si>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</si>
  <si>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</si>
  <si>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</si>
  <si>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</si>
  <si>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</si>
  <si>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</si>
  <si>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</si>
  <si>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</si>
  <si>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</si>
  <si>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</si>
  <si>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</si>
  <si>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</si>
  <si>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</si>
  <si>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</si>
  <si>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</si>
  <si>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</si>
  <si>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</si>
  <si>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</si>
  <si>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</si>
  <si>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</si>
  <si>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</si>
  <si>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</si>
  <si>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</si>
  <si>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</si>
  <si>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</si>
  <si>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</si>
  <si>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</si>
  <si>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</si>
  <si>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</si>
  <si>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</si>
  <si>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</si>
  <si>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</si>
  <si>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</si>
  <si>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</si>
  <si>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</si>
  <si>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</si>
  <si>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</si>
  <si>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</si>
  <si>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</si>
  <si>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</si>
  <si>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</si>
  <si>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</si>
  <si>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</si>
  <si>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</si>
  <si>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</si>
  <si>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</si>
  <si>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</si>
  <si>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</si>
  <si>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</si>
  <si>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</si>
  <si>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</si>
  <si>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</si>
  <si>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</si>
  <si>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</si>
  <si>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</si>
  <si>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</si>
  <si>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</si>
  <si>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</si>
  <si>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</si>
  <si>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</si>
  <si>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</si>
  <si>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</si>
  <si>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</si>
  <si>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</si>
  <si>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</si>
  <si>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</si>
  <si>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</si>
  <si>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</si>
  <si>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</si>
  <si>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</si>
  <si>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</si>
  <si>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</si>
  <si>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</si>
  <si>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</si>
  <si>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</si>
  <si>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</si>
  <si>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</si>
  <si>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</si>
  <si>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</si>
  <si>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</si>
  <si>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</si>
  <si>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</si>
  <si>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</si>
  <si>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</si>
  <si>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</si>
  <si>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</si>
  <si>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</si>
  <si>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</si>
  <si>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</si>
  <si>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</si>
  <si>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</si>
  <si>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</si>
  <si>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</si>
  <si>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</si>
  <si>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</si>
  <si>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</si>
  <si>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</si>
  <si>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</si>
  <si>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</si>
  <si>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</si>
  <si>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</si>
  <si>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</si>
  <si>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</si>
  <si>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</si>
  <si>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</si>
  <si>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</si>
  <si>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</si>
  <si>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</si>
  <si>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</si>
  <si>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</si>
  <si>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</si>
  <si>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</si>
  <si>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</si>
  <si>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</si>
  <si>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</si>
  <si>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</si>
  <si>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</si>
  <si>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</si>
  <si>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</si>
  <si>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</si>
  <si>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</si>
  <si>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</si>
  <si>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</si>
  <si>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</si>
  <si>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</si>
  <si>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</si>
  <si>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</si>
  <si>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</si>
  <si>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</si>
  <si>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</si>
  <si>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</si>
  <si>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</si>
  <si>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</si>
  <si>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</si>
  <si>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</si>
  <si>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</si>
  <si>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</si>
  <si>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</si>
  <si>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</si>
  <si>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</si>
  <si>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</si>
  <si>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</si>
  <si>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</si>
  <si>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</si>
  <si>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</si>
  <si>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</si>
  <si>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</si>
  <si>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</si>
  <si>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</si>
  <si>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</si>
  <si>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</si>
  <si>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</si>
  <si>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</si>
  <si>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</si>
  <si>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</si>
  <si>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</si>
  <si>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</si>
  <si>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</si>
  <si>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</si>
  <si>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</si>
  <si>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</si>
  <si>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</si>
  <si>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</si>
  <si>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</si>
  <si>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</si>
  <si>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</si>
  <si>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</si>
  <si>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</si>
  <si>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</si>
  <si>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</si>
  <si>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</si>
  <si>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</si>
  <si>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</si>
  <si>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</si>
  <si>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</si>
  <si>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</si>
  <si>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</si>
  <si>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</si>
  <si>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</si>
  <si>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</si>
  <si>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</si>
  <si>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</si>
  <si>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</si>
  <si>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</si>
  <si>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</si>
  <si>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</si>
  <si>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</si>
  <si>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</si>
  <si>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</si>
  <si>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</si>
  <si>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</si>
  <si>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</si>
  <si>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</si>
  <si>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</si>
  <si>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</si>
  <si>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</si>
  <si>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</si>
  <si>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</si>
  <si>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</si>
  <si>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</si>
  <si>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</si>
  <si>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</si>
  <si>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</si>
  <si>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</si>
  <si>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</si>
  <si>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</si>
  <si>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</si>
  <si>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</si>
  <si>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</si>
  <si>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</si>
  <si>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</si>
  <si>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</si>
  <si>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</si>
  <si>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</si>
  <si>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</si>
  <si>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</si>
  <si>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</si>
  <si>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</si>
  <si>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</si>
  <si>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</si>
  <si>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</si>
  <si>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</si>
  <si>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</si>
  <si>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</si>
  <si>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</si>
  <si>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</si>
  <si>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</si>
  <si>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</si>
  <si>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</si>
  <si>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</si>
  <si>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</si>
  <si>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</si>
  <si>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</si>
  <si>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</si>
  <si>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</si>
  <si>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</si>
  <si>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</si>
  <si>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</si>
  <si>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</si>
  <si>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</si>
  <si>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</si>
  <si>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</si>
  <si>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</si>
  <si>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</si>
  <si>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</si>
  <si>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</si>
  <si>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</si>
  <si>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</si>
  <si>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</si>
  <si>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</si>
  <si>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</si>
  <si>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</si>
  <si>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</si>
  <si>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</si>
  <si>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</si>
  <si>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</si>
  <si>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</si>
  <si>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</si>
  <si>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</si>
  <si>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</si>
  <si>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</si>
  <si>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</si>
  <si>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</si>
  <si>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</si>
  <si>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</si>
  <si>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</si>
  <si>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</si>
  <si>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</si>
  <si>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</si>
  <si>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</si>
  <si>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</si>
  <si>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</si>
  <si>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</si>
  <si>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</si>
  <si>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</si>
  <si>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</si>
  <si>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</si>
  <si>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</si>
  <si>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</si>
  <si>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</si>
  <si>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</si>
  <si>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</si>
  <si>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</si>
  <si>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</si>
  <si>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</si>
  <si>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</si>
  <si>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</si>
  <si>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</si>
  <si>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</si>
  <si>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</si>
  <si>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</si>
  <si>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</si>
  <si>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</si>
  <si>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</si>
  <si>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</si>
  <si>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</si>
  <si>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</si>
  <si>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</si>
  <si>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</si>
  <si>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</si>
  <si>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</si>
  <si>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</si>
  <si>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</si>
  <si>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</si>
  <si>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</si>
  <si>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</si>
  <si>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</si>
  <si>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</si>
  <si>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</si>
  <si>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</si>
  <si>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</si>
  <si>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</si>
  <si>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</si>
  <si>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</si>
  <si>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</si>
  <si>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</si>
  <si>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</si>
  <si>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</si>
  <si>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</si>
  <si>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</si>
  <si>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</si>
  <si>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</si>
  <si>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</si>
  <si>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</si>
  <si>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</si>
  <si>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</si>
  <si>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</si>
  <si>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</si>
  <si>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</si>
  <si>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</si>
  <si>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</si>
  <si>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</si>
  <si>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</si>
  <si>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</si>
  <si>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</si>
  <si>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</si>
  <si>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</si>
  <si>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</si>
  <si>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</si>
  <si>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</si>
  <si>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</si>
  <si>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</si>
  <si>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</si>
  <si>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</si>
  <si>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</si>
  <si>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</si>
  <si>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</si>
  <si>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</si>
  <si>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</si>
  <si>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</si>
  <si>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</si>
  <si>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</si>
  <si>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</si>
  <si>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</si>
  <si>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</si>
  <si>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</si>
  <si>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</si>
  <si>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</si>
  <si>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</si>
  <si>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</si>
  <si>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</si>
  <si>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</si>
  <si>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</si>
  <si>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</si>
  <si>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</si>
  <si>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</si>
  <si>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</si>
  <si>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</si>
  <si>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</si>
  <si>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</si>
  <si>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</si>
  <si>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</si>
  <si>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</si>
  <si>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</si>
  <si>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</si>
  <si>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</si>
  <si>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</si>
  <si>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</si>
  <si>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</si>
  <si>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</si>
  <si>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</si>
  <si>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</si>
  <si>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</si>
  <si>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</si>
  <si>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</si>
  <si>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</si>
  <si>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</si>
  <si>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</si>
  <si>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</si>
  <si>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</si>
  <si>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</si>
  <si>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</si>
  <si>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</si>
  <si>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</si>
  <si>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</si>
  <si>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</si>
  <si>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</si>
  <si>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</si>
  <si>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</si>
  <si>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</si>
  <si>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</si>
  <si>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</si>
  <si>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</si>
  <si>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</si>
  <si>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</si>
  <si>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</si>
  <si>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</si>
  <si>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</si>
  <si>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</si>
  <si>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</si>
  <si>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</si>
  <si>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</si>
  <si>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</si>
  <si>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</si>
  <si>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</si>
  <si>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</si>
  <si>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</si>
  <si>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</si>
  <si>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</si>
  <si>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</si>
  <si>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</si>
  <si>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</si>
  <si>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</si>
  <si>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</si>
  <si>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</si>
  <si>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</si>
  <si>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</si>
  <si>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</si>
  <si>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</si>
  <si>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</si>
  <si>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</si>
  <si>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</si>
  <si>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</si>
  <si>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</si>
  <si>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</si>
  <si>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</si>
  <si>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</si>
  <si>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</si>
  <si>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</si>
  <si>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</si>
  <si>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</si>
  <si>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</si>
  <si>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</si>
  <si>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</si>
  <si>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</si>
  <si>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</si>
  <si>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</si>
  <si>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</si>
  <si>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</si>
  <si>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</si>
  <si>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</si>
  <si>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</si>
  <si>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</si>
  <si>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</si>
  <si>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</si>
  <si>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</si>
  <si>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</si>
  <si>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</si>
  <si>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</si>
  <si>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</si>
  <si>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</si>
  <si>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</si>
  <si>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</si>
  <si>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</si>
  <si>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</si>
  <si>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</si>
  <si>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</si>
  <si>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</si>
  <si>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</si>
  <si>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</si>
  <si>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</si>
  <si>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</si>
  <si>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</si>
  <si>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</si>
  <si>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</si>
  <si>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</si>
  <si>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</si>
  <si>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</si>
  <si>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</si>
  <si>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</si>
  <si>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</si>
  <si>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</si>
  <si>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</si>
  <si>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</si>
  <si>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</si>
  <si>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</si>
  <si>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</si>
  <si>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</si>
  <si>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</si>
  <si>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</si>
  <si>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</si>
  <si>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</si>
  <si>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</si>
  <si>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</si>
  <si>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</si>
  <si>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</si>
  <si>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</si>
  <si>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</si>
  <si>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</si>
  <si>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</si>
  <si>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</si>
  <si>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</si>
  <si>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</si>
  <si>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</si>
  <si>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</si>
  <si>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</si>
  <si>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</si>
  <si>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</si>
  <si>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</si>
  <si>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</si>
  <si>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</si>
  <si>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</si>
  <si>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</si>
  <si>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</si>
  <si>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</si>
  <si>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</si>
  <si>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</si>
  <si>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</si>
  <si>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</si>
  <si>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</si>
  <si>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</si>
  <si>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</si>
  <si>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</si>
  <si>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</si>
  <si>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</si>
  <si>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</si>
  <si>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</si>
  <si>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</si>
  <si>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</si>
  <si>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</si>
  <si>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</si>
  <si>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</si>
  <si>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</si>
  <si>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</si>
  <si>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</si>
  <si>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</si>
  <si>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</si>
  <si>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</si>
  <si>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</si>
  <si>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</si>
  <si>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</si>
  <si>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</si>
  <si>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</si>
  <si>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</si>
  <si>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</si>
  <si>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</si>
  <si>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</si>
  <si>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</si>
  <si>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</si>
  <si>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</si>
  <si>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</si>
  <si>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</si>
  <si>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</si>
  <si>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</si>
  <si>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</si>
  <si>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</si>
  <si>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</si>
  <si>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</si>
  <si>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</si>
  <si>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</si>
  <si>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</si>
  <si>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</si>
  <si>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</si>
  <si>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</si>
  <si>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</si>
  <si>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</si>
  <si>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</si>
  <si>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</si>
  <si>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</si>
  <si>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</si>
  <si>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</si>
  <si>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</si>
  <si>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</si>
  <si>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</si>
  <si>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</si>
  <si>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</si>
  <si>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</si>
  <si>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</si>
  <si>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</si>
  <si>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</si>
  <si>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</si>
  <si>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</si>
  <si>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</si>
  <si>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</si>
  <si>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</si>
  <si>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</si>
  <si>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</si>
  <si>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</si>
  <si>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</si>
  <si>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</si>
  <si>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</si>
  <si>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</si>
  <si>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</si>
  <si>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</si>
  <si>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</si>
  <si>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</si>
  <si>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</si>
  <si>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</si>
  <si>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</si>
  <si>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</si>
  <si>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</si>
  <si>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</si>
  <si>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</si>
  <si>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</si>
  <si>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</si>
  <si>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</si>
  <si>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</si>
  <si>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</si>
  <si>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</si>
  <si>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</si>
  <si>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</si>
  <si>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</si>
  <si>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</si>
  <si>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</si>
  <si>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</si>
  <si>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</si>
  <si>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</si>
  <si>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</si>
  <si>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</si>
  <si>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</si>
  <si>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</si>
  <si>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</si>
  <si>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</si>
  <si>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</si>
  <si>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</si>
  <si>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</si>
  <si>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</si>
  <si>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</si>
  <si>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</si>
  <si>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</si>
  <si>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</si>
  <si>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</si>
  <si>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</si>
  <si>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</si>
  <si>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</si>
  <si>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</si>
  <si>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</si>
  <si>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</si>
  <si>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</si>
  <si>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</si>
  <si>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</si>
  <si>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</si>
  <si>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</si>
  <si>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</si>
  <si>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</si>
  <si>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</si>
  <si>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</si>
  <si>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</si>
  <si>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</si>
  <si>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</si>
  <si>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</si>
  <si>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</si>
  <si>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</si>
  <si>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</si>
  <si>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</si>
  <si>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</si>
  <si>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</si>
  <si>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</si>
  <si>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</si>
  <si>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</si>
  <si>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</si>
  <si>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</si>
  <si>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</si>
  <si>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</si>
  <si>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</si>
  <si>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</si>
  <si>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</si>
  <si>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</si>
  <si>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</si>
  <si>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</si>
  <si>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</si>
  <si>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</si>
  <si>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</si>
  <si>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</si>
  <si>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</si>
  <si>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</si>
  <si>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</si>
  <si>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</si>
  <si>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</si>
  <si>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</si>
  <si>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</si>
  <si>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</si>
  <si>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</si>
  <si>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</si>
  <si>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</si>
  <si>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</si>
  <si>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</si>
  <si>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</si>
  <si>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</si>
  <si>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</si>
  <si>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</si>
  <si>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</si>
  <si>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</si>
  <si>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</si>
  <si>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</si>
  <si>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</si>
  <si>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</si>
  <si>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</si>
  <si>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</si>
  <si>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</si>
  <si>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</si>
  <si>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</si>
  <si>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</si>
  <si>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</si>
  <si>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</si>
  <si>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</si>
  <si>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</si>
  <si>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</si>
  <si>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</si>
  <si>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</si>
  <si>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</si>
  <si>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</si>
  <si>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</si>
  <si>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</si>
  <si>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</si>
  <si>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</si>
  <si>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</si>
  <si>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</si>
  <si>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</si>
  <si>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</si>
  <si>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</si>
  <si>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</si>
  <si>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</si>
  <si>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</si>
  <si>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</si>
  <si>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</si>
  <si>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</si>
  <si>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</si>
  <si>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</si>
  <si>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</si>
  <si>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</si>
  <si>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</si>
  <si>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</si>
  <si>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</si>
  <si>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</si>
  <si>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</si>
  <si>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</si>
  <si>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</si>
  <si>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</si>
  <si>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</si>
  <si>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</si>
  <si>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</si>
  <si>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</si>
  <si>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</si>
  <si>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</si>
  <si>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</si>
  <si>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</si>
  <si>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</si>
  <si>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</si>
  <si>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</si>
  <si>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</si>
  <si>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</si>
  <si>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</si>
  <si>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</si>
  <si>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</si>
  <si>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</si>
  <si>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</si>
  <si>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</si>
  <si>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</si>
  <si>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</si>
  <si>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</si>
  <si>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</si>
  <si>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</si>
  <si>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</si>
  <si>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</si>
  <si>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</si>
  <si>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</si>
  <si>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</si>
  <si>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</si>
  <si>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</si>
  <si>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</si>
  <si>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</si>
  <si>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</si>
  <si>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</si>
  <si>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</si>
  <si>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</si>
  <si>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</si>
  <si>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</si>
  <si>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</si>
  <si>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</si>
  <si>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</si>
  <si>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</si>
  <si>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</si>
  <si>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</si>
  <si>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</si>
  <si>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</si>
  <si>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</si>
  <si>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</si>
  <si>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</si>
  <si>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</si>
  <si>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</si>
  <si>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</si>
  <si>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</si>
  <si>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</si>
  <si>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</si>
  <si>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</si>
  <si>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</si>
  <si>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</si>
  <si>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</si>
  <si>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</si>
  <si>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</si>
  <si>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</si>
  <si>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</si>
  <si>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</si>
  <si>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</si>
  <si>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</si>
  <si>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</si>
  <si>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</si>
  <si>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</si>
  <si>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</si>
  <si>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</si>
  <si>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</si>
  <si>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</si>
  <si>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</si>
  <si>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</si>
  <si>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</si>
  <si>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</si>
  <si>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</si>
  <si>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</si>
  <si>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</si>
  <si>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</si>
  <si>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</si>
  <si>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</si>
  <si>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</si>
  <si>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</si>
  <si>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</si>
  <si>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</si>
  <si>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</si>
  <si>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</si>
  <si>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</si>
  <si>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</si>
  <si>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</si>
  <si>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</si>
  <si>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</si>
  <si>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</si>
  <si>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</si>
  <si>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</si>
  <si>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</si>
  <si>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</si>
  <si>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</si>
  <si>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</si>
  <si>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</si>
  <si>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</si>
  <si>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</si>
  <si>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</si>
  <si>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</si>
  <si>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</si>
  <si>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</si>
  <si>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</si>
  <si>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</si>
  <si>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</si>
  <si>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</si>
  <si>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</si>
  <si>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</si>
  <si>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</si>
  <si>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</si>
  <si>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</si>
  <si>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</si>
  <si>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</si>
  <si>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</si>
  <si>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</si>
  <si>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</si>
  <si>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</si>
  <si>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</si>
  <si>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</si>
  <si>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</si>
  <si>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</si>
  <si>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</si>
  <si>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</si>
  <si>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</si>
  <si>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</si>
  <si>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</si>
  <si>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</si>
  <si>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</si>
  <si>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</si>
  <si>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</si>
  <si>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</si>
  <si>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</si>
  <si>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</si>
  <si>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</si>
  <si>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</si>
  <si>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</si>
  <si>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</si>
  <si>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</si>
  <si>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</si>
  <si>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</si>
  <si>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</si>
  <si>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</si>
  <si>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</si>
  <si>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</si>
  <si>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</si>
  <si>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</si>
  <si>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</si>
  <si>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</si>
  <si>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</si>
  <si>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</si>
  <si>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</si>
  <si>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</si>
  <si>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</si>
  <si>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</si>
  <si>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</si>
  <si>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</si>
  <si>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</si>
  <si>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</si>
  <si>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</si>
  <si>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</si>
  <si>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</si>
  <si>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</si>
  <si>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</si>
  <si>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</si>
  <si>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</si>
  <si>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</si>
  <si>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</si>
  <si>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</si>
  <si>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</si>
  <si>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</si>
  <si>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</si>
  <si>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</si>
  <si>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</si>
  <si>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</si>
  <si>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</si>
  <si>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</si>
  <si>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</si>
  <si>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</si>
  <si>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</si>
  <si>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</si>
  <si>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</si>
  <si>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</si>
  <si>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</si>
  <si>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</si>
  <si>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</si>
  <si>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</si>
  <si>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</si>
  <si>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</si>
  <si>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</si>
  <si>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</si>
  <si>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</si>
  <si>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</si>
  <si>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</si>
  <si>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</si>
  <si>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</si>
  <si>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</si>
  <si>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</si>
  <si>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</si>
  <si>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</si>
  <si>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</si>
  <si>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</si>
  <si>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</si>
  <si>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</si>
  <si>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</si>
  <si>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</si>
  <si>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</si>
  <si>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</si>
  <si>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</si>
  <si>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</si>
  <si>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</si>
  <si>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</si>
  <si>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</si>
  <si>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</si>
  <si>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</si>
  <si>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</si>
  <si>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</si>
  <si>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</si>
  <si>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</si>
  <si>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</si>
  <si>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</si>
  <si>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</si>
  <si>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</si>
  <si>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</si>
  <si>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</si>
  <si>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</si>
  <si>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</si>
  <si>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</si>
  <si>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</si>
  <si>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</si>
  <si>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</si>
  <si>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</si>
  <si>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</si>
  <si>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</si>
  <si>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</si>
  <si>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</si>
  <si>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</si>
  <si>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</si>
  <si>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</si>
  <si>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</si>
  <si>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</si>
  <si>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</si>
  <si>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</si>
  <si>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</si>
  <si>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</si>
  <si>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</si>
  <si>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</si>
  <si>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</si>
  <si>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</si>
  <si>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</si>
  <si>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</si>
  <si>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</si>
  <si>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</si>
  <si>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</si>
  <si>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</si>
  <si>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</si>
  <si>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</si>
  <si>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</si>
  <si>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</si>
  <si>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</si>
  <si>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</si>
  <si>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</si>
  <si>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</si>
  <si>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</si>
  <si>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</si>
  <si>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</si>
  <si>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</si>
  <si>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</si>
  <si>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</si>
  <si>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</si>
  <si>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</si>
  <si>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</si>
  <si>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</si>
  <si>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</si>
  <si>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</si>
  <si>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</si>
  <si>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</si>
  <si>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</si>
  <si>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</si>
  <si>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</si>
  <si>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</si>
  <si>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</si>
  <si>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</si>
  <si>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</si>
  <si>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</si>
  <si>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</si>
  <si>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</si>
  <si>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</si>
  <si>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</si>
  <si>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</si>
  <si>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</si>
  <si>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</si>
  <si>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</si>
  <si>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</si>
  <si>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</si>
  <si>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</si>
  <si>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</si>
  <si>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</si>
  <si>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</si>
  <si>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</si>
  <si>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</si>
  <si>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</si>
  <si>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</si>
  <si>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</si>
  <si>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</si>
  <si>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</si>
  <si>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</si>
  <si>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</si>
  <si>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</si>
  <si>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</si>
  <si>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</si>
  <si>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</si>
  <si>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</si>
  <si>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</si>
  <si>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</si>
  <si>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</si>
  <si>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</si>
  <si>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</si>
  <si>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</si>
  <si>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</si>
  <si>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</si>
  <si>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</si>
  <si>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</si>
  <si>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</si>
  <si>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</si>
  <si>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</si>
  <si>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</si>
  <si>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</si>
  <si>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</si>
  <si>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</si>
  <si>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</si>
  <si>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</si>
  <si>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</si>
  <si>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</si>
  <si>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</si>
  <si>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</si>
  <si>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</si>
  <si>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</si>
  <si>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</si>
  <si>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</si>
  <si>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</si>
  <si>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</si>
  <si>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</si>
  <si>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</si>
  <si>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</si>
  <si>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</si>
  <si>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</si>
  <si>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</si>
  <si>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</si>
  <si>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</si>
  <si>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</si>
  <si>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</si>
  <si>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</si>
  <si>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</si>
  <si>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</si>
  <si>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</si>
  <si>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</si>
  <si>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</si>
  <si>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</si>
  <si>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</si>
  <si>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</si>
  <si>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</si>
  <si>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</si>
  <si>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</si>
  <si>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</si>
  <si>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</si>
  <si>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</si>
  <si>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</si>
  <si>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</si>
  <si>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</si>
  <si>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</si>
  <si>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</si>
  <si>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</si>
  <si>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</si>
  <si>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</si>
  <si>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</si>
  <si>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</si>
  <si>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</si>
  <si>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</si>
  <si>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</si>
  <si>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</si>
  <si>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</si>
  <si>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</si>
  <si>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</si>
  <si>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</si>
  <si>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</si>
  <si>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</si>
  <si>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</si>
  <si>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</si>
  <si>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</si>
  <si>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</si>
  <si>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</si>
  <si>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</si>
  <si>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</si>
  <si>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</si>
  <si>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</si>
  <si>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</si>
  <si>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</si>
  <si>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</si>
  <si>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</si>
  <si>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</si>
  <si>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</si>
  <si>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</si>
  <si>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</si>
  <si>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</si>
  <si>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</si>
  <si>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</si>
  <si>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</si>
  <si>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</si>
  <si>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</si>
  <si>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</si>
  <si>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</si>
  <si>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</si>
  <si>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</si>
  <si>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</si>
  <si>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</si>
  <si>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</si>
  <si>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</si>
  <si>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</si>
  <si>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</si>
  <si>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</si>
  <si>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</si>
  <si>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</si>
  <si>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</si>
  <si>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</si>
  <si>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</si>
  <si>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</si>
  <si>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</si>
  <si>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</si>
  <si>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</si>
  <si>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</si>
  <si>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</si>
  <si>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</si>
  <si>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</si>
  <si>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</si>
  <si>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</si>
  <si>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</si>
  <si>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</si>
  <si>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</si>
  <si>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</si>
  <si>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</si>
  <si>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</si>
  <si>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</si>
  <si>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</si>
  <si>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</si>
  <si>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</si>
  <si>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</si>
  <si>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</si>
  <si>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</si>
  <si>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</si>
  <si>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</si>
  <si>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</si>
  <si>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</si>
  <si>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</si>
  <si>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</si>
  <si>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</si>
  <si>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</si>
  <si>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</si>
  <si>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</si>
  <si>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</si>
  <si>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</si>
  <si>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</si>
  <si>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</si>
  <si>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</si>
  <si>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</si>
  <si>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</si>
  <si>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</si>
  <si>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</si>
  <si>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</si>
  <si>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</si>
  <si>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</si>
  <si>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</si>
  <si>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</si>
  <si>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</si>
  <si>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</si>
  <si>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</si>
  <si>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</si>
  <si>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</si>
  <si>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</si>
  <si>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</si>
  <si>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</si>
  <si>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</si>
  <si>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</si>
  <si>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</si>
  <si>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</si>
  <si>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</si>
  <si>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</si>
  <si>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</si>
  <si>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</si>
  <si>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</si>
  <si>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</si>
  <si>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</si>
  <si>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</si>
  <si>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</si>
  <si>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</si>
  <si>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</si>
  <si>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</si>
  <si>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</si>
  <si>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</si>
  <si>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</si>
  <si>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</si>
  <si>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</si>
  <si>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</si>
  <si>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</si>
  <si>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</si>
  <si>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</si>
  <si>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</si>
  <si>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</si>
  <si>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</si>
  <si>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</si>
  <si>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</si>
  <si>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</si>
  <si>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</si>
  <si>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</si>
  <si>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</si>
  <si>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</si>
  <si>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</si>
  <si>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</si>
  <si>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</si>
  <si>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</si>
  <si>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</si>
  <si>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</si>
  <si>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</si>
  <si>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</si>
  <si>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</si>
  <si>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</si>
  <si>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</si>
  <si>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</si>
  <si>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</si>
  <si>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</si>
  <si>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</si>
  <si>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</si>
  <si>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</si>
  <si>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</si>
  <si>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</si>
  <si>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</si>
  <si>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</si>
  <si>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</si>
  <si>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</si>
  <si>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</si>
  <si>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</si>
  <si>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</si>
  <si>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</si>
  <si>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</si>
  <si>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</si>
  <si>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</si>
  <si>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</si>
  <si>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</si>
  <si>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</si>
  <si>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</si>
  <si>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</si>
  <si>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</si>
  <si>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</si>
  <si>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</si>
  <si>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</si>
  <si>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</si>
  <si>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</si>
  <si>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</si>
  <si>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</si>
  <si>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</si>
  <si>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</si>
  <si>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</si>
  <si>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</si>
  <si>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</si>
  <si>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</si>
  <si>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</si>
  <si>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</si>
  <si>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</si>
  <si>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</si>
  <si>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</si>
  <si>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</si>
  <si>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</si>
  <si>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</si>
  <si>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</si>
  <si>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</si>
  <si>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</si>
  <si>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</si>
  <si>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</si>
  <si>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</si>
  <si>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</si>
  <si>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</si>
  <si>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</si>
  <si>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</si>
  <si>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</si>
  <si>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</si>
  <si>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</si>
  <si>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</si>
  <si>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</si>
  <si>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</si>
  <si>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</si>
  <si>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</si>
  <si>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</si>
  <si>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</si>
  <si>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</si>
  <si>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</si>
  <si>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</si>
  <si>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</si>
  <si>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</si>
  <si>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</si>
  <si>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</si>
  <si>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</si>
  <si>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</si>
  <si>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</si>
  <si>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</si>
  <si>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</si>
  <si>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</si>
  <si>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</si>
  <si>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</si>
  <si>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</si>
  <si>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</si>
  <si>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</si>
  <si>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</si>
  <si>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</si>
  <si>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</si>
  <si>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</si>
  <si>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</si>
  <si>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</si>
  <si>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</si>
  <si>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</si>
  <si>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</si>
  <si>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</si>
  <si>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</si>
  <si>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</si>
  <si>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</si>
  <si>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</si>
  <si>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</si>
  <si>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</si>
  <si>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</si>
  <si>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</si>
  <si>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</si>
  <si>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</si>
  <si>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</si>
  <si>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</si>
  <si>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</si>
  <si>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</si>
  <si>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</si>
  <si>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</si>
  <si>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</si>
  <si>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</si>
  <si>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</si>
  <si>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</si>
  <si>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</si>
  <si>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</si>
  <si>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</si>
  <si>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</si>
  <si>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</si>
  <si>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</si>
  <si>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</si>
  <si>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</si>
  <si>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</si>
  <si>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</si>
  <si>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</si>
  <si>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</si>
  <si>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</si>
  <si>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</si>
  <si>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</si>
  <si>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</si>
  <si>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</si>
  <si>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</si>
  <si>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</si>
  <si>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</si>
  <si>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</si>
  <si>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</si>
  <si>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</si>
  <si>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</si>
  <si>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</si>
  <si>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</si>
  <si>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</si>
  <si>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</si>
  <si>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</si>
  <si>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</si>
  <si>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</si>
  <si>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</si>
  <si>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</si>
  <si>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</si>
  <si>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</si>
  <si>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</si>
  <si>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</si>
  <si>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</si>
  <si>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</si>
  <si>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</si>
  <si>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</si>
  <si>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</si>
  <si>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</si>
  <si>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</si>
  <si>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</si>
  <si>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</si>
  <si>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</si>
  <si>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</si>
  <si>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</si>
  <si>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</si>
  <si>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</si>
  <si>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</si>
  <si>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</si>
  <si>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</si>
  <si>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</si>
  <si>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</si>
  <si>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</si>
  <si>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</si>
  <si>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</si>
  <si>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</si>
  <si>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</si>
  <si>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</si>
  <si>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</si>
  <si>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</si>
  <si>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</si>
  <si>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</si>
  <si>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</si>
  <si>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</si>
  <si>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</si>
  <si>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</si>
  <si>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</si>
  <si>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</si>
  <si>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</si>
  <si>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</si>
  <si>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</si>
  <si>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</si>
  <si>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</si>
  <si>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</si>
  <si>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</si>
  <si>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</si>
  <si>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</si>
  <si>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</si>
  <si>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</si>
  <si>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</si>
  <si>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</si>
  <si>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</si>
  <si>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</si>
  <si>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</si>
  <si>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</si>
  <si>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</si>
  <si>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</si>
  <si>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</si>
  <si>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</si>
  <si>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</si>
  <si>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</si>
  <si>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</si>
  <si>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</si>
  <si>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</si>
  <si>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</si>
  <si>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</si>
  <si>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</si>
  <si>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</si>
  <si>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</si>
  <si>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</si>
  <si>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</si>
  <si>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</si>
  <si>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</si>
  <si>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</si>
  <si>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</si>
  <si>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</si>
  <si>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</si>
  <si>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</si>
  <si>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</si>
  <si>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</si>
  <si>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</si>
  <si>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</si>
  <si>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</si>
  <si>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</si>
  <si>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</si>
  <si>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</si>
  <si>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</si>
  <si>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</si>
  <si>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</si>
  <si>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</si>
  <si>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</si>
  <si>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</si>
  <si>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</si>
  <si>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</si>
  <si>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</si>
  <si>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</si>
  <si>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</si>
  <si>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</si>
  <si>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</si>
  <si>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</si>
  <si>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</si>
  <si>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</si>
  <si>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</si>
  <si>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</si>
  <si>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</si>
  <si>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</si>
  <si>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</si>
  <si>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</si>
  <si>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</si>
  <si>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</si>
  <si>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</si>
  <si>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</si>
  <si>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</si>
  <si>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</si>
  <si>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</si>
  <si>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</si>
  <si>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</si>
  <si>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</si>
  <si>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</si>
  <si>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</si>
  <si>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</si>
  <si>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</si>
  <si>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</si>
  <si>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</si>
  <si>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</si>
  <si>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</si>
  <si>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</si>
  <si>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</si>
  <si>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</si>
  <si>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</si>
  <si>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</si>
  <si>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</si>
  <si>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</si>
  <si>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</si>
  <si>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</si>
  <si>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</si>
  <si>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</si>
  <si>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</si>
  <si>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</si>
  <si>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</si>
  <si>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</si>
  <si>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</si>
  <si>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</si>
  <si>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</si>
  <si>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</si>
  <si>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</si>
  <si>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</si>
  <si>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</si>
  <si>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</si>
  <si>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</si>
  <si>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</si>
  <si>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</si>
  <si>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</si>
  <si>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</si>
  <si>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</si>
  <si>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</si>
  <si>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</si>
  <si>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</si>
  <si>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</si>
  <si>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</si>
  <si>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</si>
  <si>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</si>
  <si>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</si>
  <si>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</si>
  <si>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</si>
  <si>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</si>
  <si>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</si>
  <si>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</si>
  <si>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</si>
  <si>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</si>
  <si>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</si>
  <si>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</si>
  <si>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</si>
  <si>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</si>
  <si>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</si>
  <si>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</si>
  <si>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</si>
  <si>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</si>
  <si>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</si>
  <si>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</si>
  <si>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</si>
  <si>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</si>
  <si>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</si>
  <si>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</si>
  <si>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</si>
  <si>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</si>
  <si>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</si>
  <si>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</si>
  <si>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</si>
  <si>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</si>
  <si>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</si>
  <si>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</si>
  <si>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</si>
  <si>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</si>
  <si>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</si>
  <si>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</si>
  <si>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</si>
  <si>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</si>
  <si>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</si>
  <si>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</si>
  <si>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</si>
  <si>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</si>
  <si>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</si>
  <si>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</si>
  <si>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</si>
  <si>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</si>
  <si>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</si>
  <si>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</si>
  <si>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</si>
  <si>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</si>
  <si>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</si>
  <si>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</si>
  <si>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</si>
  <si>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</si>
  <si>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</si>
  <si>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</si>
  <si>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</si>
  <si>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</si>
  <si>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</si>
  <si>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</si>
  <si>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</si>
  <si>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</si>
  <si>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</si>
  <si>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</si>
  <si>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</si>
  <si>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</si>
  <si>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</si>
  <si>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</si>
  <si>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</si>
  <si>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</si>
  <si>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</si>
  <si>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</si>
  <si>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</si>
  <si>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</si>
  <si>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</si>
  <si>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</si>
  <si>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</si>
  <si>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</si>
  <si>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</si>
  <si>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</si>
  <si>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</si>
  <si>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</si>
  <si>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</si>
  <si>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</si>
  <si>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</si>
  <si>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</si>
  <si>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</si>
  <si>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</si>
  <si>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</si>
  <si>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</si>
  <si>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</si>
  <si>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</si>
  <si>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</si>
  <si>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</si>
  <si>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</si>
  <si>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</si>
  <si>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</si>
  <si>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</si>
  <si>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</si>
  <si>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</si>
  <si>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</si>
  <si>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</si>
  <si>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</si>
  <si>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</si>
  <si>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</si>
  <si>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</si>
  <si>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</si>
  <si>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</si>
  <si>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</si>
  <si>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</si>
  <si>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</si>
  <si>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</si>
  <si>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</si>
  <si>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</si>
  <si>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</si>
  <si>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</si>
  <si>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</si>
  <si>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</si>
  <si>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</si>
  <si>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</si>
  <si>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</si>
  <si>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</si>
  <si>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</si>
  <si>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</si>
  <si>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</si>
  <si>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</si>
  <si>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</si>
  <si>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</si>
  <si>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</si>
  <si>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</si>
  <si>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</si>
  <si>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</si>
  <si>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</si>
  <si>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</si>
  <si>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</si>
  <si>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</si>
  <si>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</si>
  <si>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</si>
  <si>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</si>
  <si>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</si>
  <si>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</si>
  <si>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</si>
  <si>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</si>
  <si>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</si>
  <si>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</si>
  <si>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</si>
  <si>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</si>
  <si>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</si>
  <si>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</si>
  <si>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</si>
  <si>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</si>
  <si>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</si>
  <si>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</si>
  <si>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</si>
  <si>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</si>
  <si>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</si>
  <si>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</si>
  <si>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</si>
  <si>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</si>
  <si>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</si>
  <si>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</si>
  <si>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</si>
  <si>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</si>
  <si>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</si>
  <si>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</si>
  <si>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</si>
  <si>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</si>
  <si>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</si>
  <si>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</si>
  <si>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</si>
  <si>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</si>
  <si>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</si>
  <si>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</si>
  <si>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</si>
  <si>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</si>
  <si>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</si>
  <si>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</si>
  <si>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</si>
  <si>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</si>
  <si>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</si>
  <si>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</si>
  <si>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</si>
  <si>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</si>
  <si>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</si>
  <si>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</si>
  <si>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</si>
  <si>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</si>
  <si>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</si>
  <si>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</si>
  <si>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</si>
  <si>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</si>
  <si>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</si>
  <si>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</si>
  <si>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</si>
  <si>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</si>
  <si>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</si>
  <si>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</si>
  <si>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</si>
  <si>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</si>
  <si>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</si>
  <si>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</si>
  <si>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</si>
  <si>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</si>
  <si>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</si>
  <si>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</si>
  <si>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</si>
  <si>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</si>
  <si>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</si>
  <si>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</si>
  <si>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</si>
  <si>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</si>
  <si>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</si>
  <si>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</si>
  <si>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</si>
  <si>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</si>
  <si>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</si>
  <si>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</si>
  <si>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</si>
  <si>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</si>
  <si>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</si>
  <si>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</si>
  <si>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</si>
  <si>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</si>
  <si>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</si>
  <si>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</si>
  <si>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</si>
  <si>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</si>
  <si>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</si>
  <si>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</si>
  <si>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</si>
  <si>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</si>
  <si>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</si>
  <si>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</si>
  <si>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</si>
  <si>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</si>
  <si>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</si>
  <si>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</si>
  <si>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</si>
  <si>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</si>
  <si>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</si>
  <si>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</si>
  <si>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</si>
  <si>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</si>
  <si>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</si>
  <si>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</si>
  <si>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</si>
  <si>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</si>
  <si>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</si>
  <si>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</si>
  <si>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</si>
  <si>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</si>
  <si>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</si>
  <si>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</si>
  <si>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</si>
  <si>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</si>
  <si>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</si>
  <si>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</si>
  <si>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</si>
  <si>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</si>
  <si>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</si>
  <si>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</si>
  <si>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</si>
  <si>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</si>
  <si>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</si>
  <si>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</si>
  <si>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</si>
  <si>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</si>
  <si>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</si>
  <si>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</si>
  <si>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</si>
  <si>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</si>
  <si>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</si>
  <si>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</si>
  <si>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</si>
  <si>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</si>
  <si>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</si>
  <si>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</si>
  <si>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</si>
  <si>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</si>
  <si>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</si>
  <si>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</si>
  <si>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</si>
  <si>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</si>
  <si>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</si>
  <si>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</si>
  <si>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</si>
  <si>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</si>
  <si>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</si>
  <si>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</si>
  <si>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</si>
  <si>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</si>
  <si>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</si>
  <si>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</si>
  <si>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</si>
  <si>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</si>
  <si>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</si>
  <si>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</si>
  <si>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</si>
  <si>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</si>
  <si>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</si>
  <si>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</si>
  <si>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</si>
  <si>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</si>
  <si>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</si>
  <si>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</si>
  <si>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</si>
  <si>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</si>
  <si>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</si>
  <si>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</si>
  <si>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</si>
  <si>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</si>
  <si>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</si>
  <si>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</si>
  <si>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</si>
  <si>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</si>
  <si>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</si>
  <si>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</si>
  <si>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</si>
  <si>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</si>
  <si>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</si>
  <si>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</si>
  <si>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</si>
  <si>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</si>
  <si>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</si>
  <si>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</si>
  <si>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</si>
  <si>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</si>
  <si>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</si>
  <si>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</si>
  <si>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</si>
  <si>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</si>
  <si>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</si>
  <si>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</si>
  <si>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</si>
  <si>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</si>
  <si>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</si>
  <si>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</si>
  <si>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</si>
  <si>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</si>
  <si>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</si>
  <si>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</si>
  <si>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</si>
  <si>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</si>
  <si>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</si>
  <si>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</si>
  <si>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</si>
  <si>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</si>
  <si>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</si>
  <si>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</si>
  <si>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</si>
  <si>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</si>
  <si>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</si>
  <si>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</si>
  <si>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</si>
  <si>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</si>
  <si>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</si>
  <si>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</si>
  <si>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</si>
  <si>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</si>
  <si>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</si>
  <si>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</si>
  <si>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</si>
  <si>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</si>
  <si>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</si>
  <si>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</si>
  <si>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</si>
  <si>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</si>
  <si>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</si>
  <si>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</si>
  <si>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</si>
  <si>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</si>
  <si>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</si>
  <si>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</si>
  <si>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</si>
  <si>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</si>
  <si>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</si>
  <si>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</si>
  <si>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</si>
  <si>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</si>
  <si>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</si>
  <si>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</si>
  <si>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</si>
  <si>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</si>
  <si>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</si>
  <si>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</si>
  <si>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</si>
  <si>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</si>
  <si>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</si>
  <si>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</si>
  <si>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</si>
  <si>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</si>
  <si>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</si>
  <si>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</si>
  <si>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</si>
  <si>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</si>
  <si>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</si>
  <si>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</si>
  <si>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</si>
  <si>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</si>
  <si>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</si>
  <si>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</si>
  <si>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</si>
  <si>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</si>
  <si>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</si>
  <si>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</si>
  <si>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</si>
  <si>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</si>
  <si>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</si>
  <si>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</si>
  <si>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</si>
  <si>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</si>
  <si>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</si>
  <si>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</si>
  <si>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</si>
  <si>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</si>
  <si>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</si>
  <si>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</si>
  <si>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</si>
  <si>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</si>
  <si>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</si>
  <si>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</si>
  <si>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</si>
  <si>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</si>
  <si>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</si>
  <si>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</si>
  <si>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</si>
  <si>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</si>
  <si>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</si>
  <si>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</si>
  <si>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</si>
  <si>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</si>
  <si>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</si>
  <si>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</si>
  <si>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</si>
  <si>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</si>
  <si>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</si>
  <si>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</si>
  <si>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</si>
  <si>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</si>
  <si>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</si>
  <si>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</si>
  <si>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</si>
  <si>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</si>
  <si>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</si>
  <si>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</si>
  <si>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</si>
  <si>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</si>
  <si>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</si>
  <si>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</si>
  <si>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</si>
  <si>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</si>
  <si>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</si>
  <si>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</si>
  <si>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</si>
  <si>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</si>
  <si>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</si>
  <si>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</si>
  <si>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</si>
  <si>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</si>
  <si>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</si>
  <si>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</si>
  <si>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</si>
  <si>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</si>
  <si>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</si>
  <si>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</si>
  <si>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</si>
  <si>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</si>
  <si>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</si>
  <si>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</si>
  <si>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</si>
  <si>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</si>
  <si>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</si>
  <si>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</si>
  <si>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</si>
  <si>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</si>
  <si>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</si>
  <si>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</si>
  <si>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</si>
  <si>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</si>
  <si>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</si>
  <si>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</si>
  <si>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</si>
  <si>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</si>
  <si>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</si>
  <si>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</si>
  <si>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</si>
  <si>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</si>
  <si>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</si>
  <si>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</si>
  <si>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</si>
  <si>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</si>
  <si>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</si>
  <si>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</si>
  <si>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</si>
  <si>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</si>
  <si>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</si>
  <si>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</si>
  <si>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</si>
  <si>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</si>
  <si>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</si>
  <si>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</si>
  <si>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</si>
  <si>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</si>
  <si>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</si>
  <si>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</si>
  <si>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</si>
  <si>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</si>
  <si>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</si>
  <si>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</si>
  <si>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</si>
  <si>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</si>
  <si>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</si>
  <si>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</si>
  <si>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</si>
  <si>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</si>
  <si>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</si>
  <si>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</si>
  <si>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</si>
  <si>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</si>
  <si>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</si>
  <si>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</si>
  <si>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</si>
  <si>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</si>
  <si>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</si>
  <si>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</si>
  <si>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</si>
  <si>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</si>
  <si>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</si>
  <si>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</si>
  <si>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</si>
  <si>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</si>
  <si>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</si>
  <si>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</si>
  <si>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</si>
  <si>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</si>
  <si>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</si>
  <si>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</si>
  <si>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</si>
  <si>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</si>
  <si>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</si>
  <si>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</si>
  <si>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</si>
  <si>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</si>
  <si>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</si>
  <si>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</si>
  <si>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</si>
  <si>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</si>
  <si>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</si>
  <si>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</si>
  <si>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</si>
  <si>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</si>
  <si>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</si>
  <si>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</si>
  <si>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</si>
  <si>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</si>
  <si>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</si>
  <si>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</si>
  <si>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</si>
  <si>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</si>
  <si>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</si>
  <si>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</si>
  <si>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</si>
  <si>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</si>
  <si>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</si>
  <si>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</si>
  <si>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</si>
  <si>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</si>
  <si>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</si>
  <si>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</si>
  <si>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</si>
  <si>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</si>
  <si>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</si>
  <si>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</si>
  <si>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</si>
  <si>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</si>
  <si>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</si>
  <si>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</si>
  <si>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</si>
  <si>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</si>
  <si>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</si>
  <si>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</si>
  <si>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</si>
  <si>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</si>
  <si>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</si>
  <si>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</si>
  <si>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</si>
  <si>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</si>
  <si>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</si>
  <si>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</si>
  <si>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</si>
  <si>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</si>
  <si>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</si>
  <si>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</si>
  <si>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</si>
  <si>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</si>
  <si>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</si>
  <si>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</si>
  <si>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</si>
  <si>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</si>
  <si>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</si>
  <si>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</si>
  <si>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</si>
  <si>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</si>
  <si>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</si>
  <si>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</si>
  <si>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</si>
  <si>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</si>
  <si>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</si>
  <si>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</si>
  <si>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</si>
  <si>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</si>
  <si>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</si>
  <si>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</si>
  <si>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</si>
  <si>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</si>
  <si>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</si>
  <si>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</si>
  <si>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</si>
  <si>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</si>
  <si>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</si>
  <si>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</si>
  <si>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</si>
  <si>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</si>
  <si>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</si>
  <si>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</si>
  <si>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</si>
  <si>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</si>
  <si>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</si>
  <si>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</si>
  <si>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</si>
  <si>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</si>
  <si>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</si>
  <si>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</si>
  <si>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</si>
  <si>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</si>
  <si>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</si>
  <si>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</si>
  <si>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</si>
  <si>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</si>
  <si>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</si>
  <si>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</si>
  <si>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</si>
  <si>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</si>
  <si>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</si>
  <si>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</si>
  <si>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</si>
  <si>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</si>
  <si>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</si>
  <si>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</si>
  <si>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</si>
  <si>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</si>
  <si>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</si>
  <si>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</si>
  <si>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</si>
  <si>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</si>
  <si>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</si>
  <si>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</si>
  <si>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</si>
  <si>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</si>
  <si>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</si>
  <si>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</si>
  <si>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</si>
  <si>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</si>
  <si>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</si>
  <si>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</si>
  <si>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</si>
  <si>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</si>
  <si>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</si>
  <si>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</si>
  <si>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</si>
  <si>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</si>
  <si>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</si>
  <si>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</si>
  <si>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</si>
  <si>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</si>
  <si>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</si>
  <si>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</si>
  <si>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</si>
  <si>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</si>
  <si>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</si>
  <si>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</si>
  <si>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</si>
  <si>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</si>
  <si>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</si>
  <si>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</si>
  <si>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</si>
  <si>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</si>
  <si>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</si>
  <si>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</si>
  <si>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</si>
  <si>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</si>
  <si>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</si>
  <si>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</si>
  <si>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</si>
  <si>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</si>
  <si>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</si>
  <si>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</si>
  <si>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</si>
  <si>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</si>
  <si>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</si>
  <si>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</si>
  <si>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</si>
  <si>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</si>
  <si>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</si>
  <si>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</si>
  <si>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</si>
  <si>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</si>
  <si>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</si>
  <si>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</si>
  <si>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</si>
  <si>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</si>
  <si>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</si>
  <si>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</si>
  <si>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</si>
  <si>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</si>
  <si>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</si>
  <si>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</si>
  <si>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</si>
  <si>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</si>
  <si>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</si>
  <si>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</si>
  <si>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</si>
  <si>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</si>
  <si>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</si>
  <si>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</si>
  <si>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</si>
  <si>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</si>
  <si>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</si>
  <si>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</si>
  <si>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</si>
  <si>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</si>
  <si>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</si>
  <si>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</si>
  <si>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</si>
  <si>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</si>
  <si>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</si>
  <si>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</si>
  <si>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</si>
  <si>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</si>
  <si>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</si>
  <si>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</si>
  <si>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</si>
  <si>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</si>
  <si>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</si>
  <si>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</si>
  <si>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</si>
  <si>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</si>
  <si>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</si>
  <si>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</si>
  <si>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</si>
  <si>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</si>
  <si>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</si>
  <si>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</si>
  <si>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</si>
  <si>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</si>
  <si>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</si>
  <si>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</si>
  <si>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</si>
  <si>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</si>
  <si>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</si>
  <si>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</si>
  <si>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</si>
  <si>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</si>
  <si>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</si>
  <si>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</si>
  <si>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</si>
  <si>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</si>
  <si>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</si>
  <si>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</si>
  <si>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</si>
  <si>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</si>
  <si>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</si>
  <si>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</si>
  <si>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</si>
  <si>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</si>
  <si>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</si>
  <si>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</si>
  <si>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</si>
  <si>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</si>
  <si>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</si>
  <si>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</si>
  <si>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</si>
  <si>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</si>
  <si>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</si>
  <si>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</si>
  <si>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</si>
  <si>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</si>
  <si>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</si>
  <si>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</si>
  <si>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</si>
  <si>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</si>
  <si>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</si>
  <si>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</si>
  <si>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</si>
  <si>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</si>
  <si>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</si>
  <si>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</si>
  <si>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</si>
  <si>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</si>
  <si>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</si>
  <si>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</si>
  <si>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</si>
  <si>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</si>
  <si>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</si>
  <si>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</si>
  <si>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</si>
  <si>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</si>
  <si>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</si>
  <si>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</si>
  <si>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</si>
  <si>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</si>
  <si>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</si>
  <si>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</si>
  <si>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</si>
  <si>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</si>
  <si>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</si>
  <si>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</si>
  <si>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</si>
  <si>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</si>
  <si>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</si>
  <si>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</si>
  <si>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</si>
  <si>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</si>
  <si>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</si>
  <si>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</si>
  <si>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</si>
  <si>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</si>
  <si>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</si>
  <si>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</si>
  <si>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</si>
  <si>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</si>
  <si>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</si>
  <si>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</si>
  <si>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</si>
  <si>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</si>
  <si>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</si>
  <si>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</si>
  <si>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</si>
  <si>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</si>
  <si>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</si>
  <si>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</si>
  <si>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</si>
  <si>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</si>
  <si>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</si>
  <si>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</si>
  <si>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</si>
  <si>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</si>
  <si>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</si>
  <si>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</si>
  <si>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</si>
  <si>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</si>
  <si>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</si>
  <si>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</si>
  <si>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</si>
  <si>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</si>
  <si>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</si>
  <si>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</si>
  <si>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</si>
  <si>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</si>
  <si>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</si>
  <si>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</si>
  <si>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</si>
  <si>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</si>
  <si>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</si>
  <si>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</si>
  <si>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</si>
  <si>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</si>
  <si>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</si>
  <si>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</si>
  <si>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</si>
  <si>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</si>
  <si>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</si>
  <si>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</si>
  <si>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</si>
  <si>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</si>
  <si>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</si>
  <si>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</si>
  <si>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</si>
  <si>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</si>
  <si>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</si>
  <si>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</si>
  <si>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</si>
  <si>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</si>
  <si>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</si>
  <si>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</si>
  <si>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</si>
  <si>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</si>
  <si>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</si>
  <si>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</si>
  <si>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</si>
  <si>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</si>
  <si>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</si>
  <si>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</si>
  <si>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</si>
  <si>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</si>
  <si>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</si>
  <si>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</si>
  <si>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</si>
  <si>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</si>
  <si>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</si>
  <si>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</si>
  <si>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</si>
  <si>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</si>
  <si>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</si>
  <si>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</si>
  <si>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</si>
  <si>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</si>
  <si>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</si>
  <si>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</si>
  <si>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</si>
  <si>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</si>
  <si>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</si>
  <si>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</si>
  <si>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</si>
  <si>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</si>
  <si>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</si>
  <si>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</si>
  <si>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</si>
  <si>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</si>
  <si>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</si>
  <si>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</si>
  <si>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</si>
  <si>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</si>
  <si>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</si>
  <si>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</si>
  <si>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</si>
  <si>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</si>
  <si>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</si>
  <si>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</si>
  <si>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</si>
  <si>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</si>
  <si>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</si>
  <si>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</si>
  <si>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</si>
  <si>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</si>
  <si>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</si>
  <si>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</si>
  <si>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</si>
  <si>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</si>
  <si>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</si>
  <si>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</si>
  <si>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</si>
  <si>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</si>
  <si>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</si>
  <si>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</si>
  <si>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</si>
  <si>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</si>
  <si>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</si>
  <si>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</si>
  <si>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</si>
  <si>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</si>
  <si>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</si>
  <si>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</si>
  <si>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</si>
  <si>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</si>
  <si>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</si>
  <si>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</si>
  <si>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</si>
  <si>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</si>
  <si>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</si>
  <si>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</si>
  <si>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</si>
  <si>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</si>
  <si>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</si>
  <si>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</si>
  <si>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</si>
  <si>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</si>
  <si>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</si>
  <si>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</si>
  <si>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</si>
  <si>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</si>
  <si>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</si>
  <si>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</si>
  <si>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</si>
  <si>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</si>
  <si>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</si>
  <si>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</si>
  <si>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</si>
  <si>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</si>
  <si>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</si>
  <si>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</si>
  <si>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</si>
  <si>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</si>
  <si>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</si>
  <si>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</si>
  <si>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</si>
  <si>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</si>
  <si>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</si>
  <si>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</si>
  <si>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</si>
  <si>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</si>
  <si>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</si>
  <si>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</si>
  <si>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</si>
  <si>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</si>
  <si>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</si>
  <si>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</si>
  <si>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</si>
  <si>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</si>
  <si>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</si>
  <si>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</si>
  <si>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</si>
  <si>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</si>
  <si>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</si>
  <si>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</si>
  <si>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</si>
  <si>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</si>
  <si>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</si>
  <si>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</si>
  <si>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</si>
  <si>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</si>
  <si>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</si>
  <si>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</si>
  <si>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</si>
  <si>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</si>
  <si>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</si>
  <si>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</si>
  <si>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</si>
  <si>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</si>
  <si>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</si>
  <si>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</si>
  <si>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</si>
  <si>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</si>
  <si>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</si>
  <si>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</si>
  <si>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</si>
  <si>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</si>
  <si>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</si>
  <si>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</si>
  <si>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</si>
  <si>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</si>
  <si>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</si>
  <si>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</si>
  <si>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</si>
  <si>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</si>
  <si>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</si>
  <si>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</si>
  <si>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</si>
  <si>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</si>
  <si>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</si>
  <si>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</si>
  <si>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</si>
  <si>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</si>
  <si>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</si>
  <si>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</si>
  <si>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</si>
  <si>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</si>
  <si>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</si>
  <si>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</si>
  <si>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</si>
  <si>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</si>
  <si>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</si>
  <si>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</si>
  <si>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</si>
  <si>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</si>
  <si>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</si>
  <si>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</si>
  <si>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</si>
  <si>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</si>
  <si>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</si>
  <si>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</si>
  <si>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</si>
  <si>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</si>
  <si>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</si>
  <si>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</si>
  <si>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</si>
  <si>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</si>
  <si>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</si>
  <si>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</si>
  <si>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</si>
  <si>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</si>
  <si>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</si>
  <si>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</si>
  <si>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</si>
  <si>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</si>
  <si>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</si>
  <si>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</si>
  <si>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</si>
  <si>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</si>
  <si>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</si>
  <si>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</si>
  <si>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</si>
  <si>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</si>
  <si>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</si>
  <si>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</si>
  <si>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</si>
  <si>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</si>
  <si>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</si>
  <si>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</si>
  <si>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</si>
  <si>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</si>
  <si>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</si>
  <si>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</si>
  <si>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</si>
  <si>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</si>
  <si>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</si>
  <si>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</si>
  <si>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</si>
  <si>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</si>
  <si>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</si>
  <si>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</si>
  <si>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</si>
  <si>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</si>
  <si>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</si>
  <si>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</si>
  <si>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</si>
  <si>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</si>
  <si>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</si>
  <si>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</si>
  <si>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</si>
  <si>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</si>
  <si>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</si>
  <si>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</si>
  <si>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</si>
  <si>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</si>
  <si>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</si>
  <si>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</si>
  <si>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</si>
  <si>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</si>
  <si>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</si>
  <si>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</si>
  <si>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</si>
  <si>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</si>
  <si>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</si>
  <si>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</si>
  <si>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</si>
  <si>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</si>
  <si>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</si>
  <si>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</si>
  <si>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</si>
  <si>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</si>
  <si>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</si>
  <si>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</si>
  <si>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</si>
  <si>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</si>
  <si>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</si>
  <si>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</si>
  <si>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</si>
  <si>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</si>
  <si>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</si>
  <si>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</si>
  <si>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</si>
  <si>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</si>
  <si>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</si>
  <si>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</si>
  <si>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</si>
  <si>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</si>
  <si>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</si>
  <si>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</si>
  <si>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</si>
  <si>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</si>
  <si>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</si>
  <si>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</si>
  <si>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</si>
  <si>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</si>
  <si>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</si>
  <si>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</si>
  <si>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</si>
  <si>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</si>
  <si>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</si>
  <si>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</si>
  <si>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</si>
  <si>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</si>
  <si>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</si>
  <si>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</si>
  <si>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</si>
  <si>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</si>
  <si>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</si>
  <si>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</si>
  <si>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</si>
  <si>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</si>
  <si>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</si>
  <si>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</si>
  <si>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</si>
  <si>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</si>
  <si>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</si>
  <si>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</si>
  <si>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</si>
  <si>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</si>
  <si>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</si>
  <si>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</si>
  <si>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</si>
  <si>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</si>
  <si>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</si>
  <si>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</si>
  <si>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</si>
  <si>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</si>
  <si>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</si>
  <si>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</si>
  <si>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</si>
  <si>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</si>
  <si>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</si>
  <si>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</si>
  <si>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</si>
  <si>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</si>
  <si>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</si>
  <si>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</si>
  <si>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</si>
  <si>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</si>
  <si>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</si>
  <si>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</si>
  <si>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</si>
  <si>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</si>
  <si>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</si>
  <si>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</si>
  <si>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</si>
  <si>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</si>
  <si>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</si>
  <si>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</si>
  <si>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</si>
  <si>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</si>
  <si>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</si>
  <si>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</si>
  <si>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</si>
  <si>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</si>
  <si>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</si>
  <si>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</si>
  <si>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</si>
  <si>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</si>
  <si>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</si>
  <si>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</si>
  <si>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</si>
  <si>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</si>
  <si>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</si>
  <si>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</si>
  <si>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</si>
  <si>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</si>
  <si>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</si>
  <si>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</si>
  <si>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</si>
  <si>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</si>
  <si>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</si>
  <si>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</si>
  <si>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</si>
  <si>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</si>
  <si>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</si>
  <si>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</si>
  <si>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</si>
  <si>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</si>
  <si>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</si>
  <si>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</si>
  <si>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</si>
  <si>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</si>
  <si>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</si>
  <si>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</si>
  <si>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</si>
  <si>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</si>
  <si>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</si>
  <si>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</si>
  <si>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</si>
  <si>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</si>
  <si>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</si>
  <si>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</si>
  <si>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</si>
  <si>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</si>
  <si>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</si>
  <si>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</si>
  <si>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</si>
  <si>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</si>
  <si>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</si>
  <si>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</si>
  <si>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</si>
  <si>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</si>
  <si>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</si>
  <si>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</si>
  <si>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</si>
  <si>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</si>
  <si>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</si>
  <si>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</si>
  <si>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</si>
  <si>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</si>
  <si>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</si>
  <si>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</si>
  <si>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</si>
  <si>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</si>
  <si>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</si>
  <si>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</si>
  <si>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</si>
  <si>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</si>
  <si>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</si>
  <si>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</si>
  <si>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</si>
  <si>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</si>
  <si>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</si>
  <si>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</si>
  <si>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</si>
  <si>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</si>
  <si>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</si>
  <si>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</si>
  <si>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</si>
  <si>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</si>
  <si>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</si>
  <si>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</si>
  <si>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</si>
  <si>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</si>
  <si>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</si>
  <si>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</si>
  <si>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</si>
  <si>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</si>
  <si>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</si>
  <si>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</si>
  <si>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</si>
  <si>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</si>
  <si>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</si>
  <si>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</si>
  <si>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</si>
  <si>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</si>
  <si>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</si>
  <si>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</si>
  <si>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</si>
  <si>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</si>
  <si>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</si>
  <si>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</si>
  <si>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</si>
  <si>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</si>
  <si>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</si>
  <si>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</si>
  <si>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</si>
  <si>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</si>
  <si>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</si>
  <si>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</si>
  <si>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</si>
  <si>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</si>
  <si>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</si>
  <si>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</si>
  <si>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</si>
  <si>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</si>
  <si>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</si>
  <si>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</si>
  <si>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</si>
  <si>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</si>
  <si>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</si>
  <si>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</si>
  <si>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</si>
  <si>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</si>
  <si>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</si>
  <si>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</si>
  <si>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</si>
  <si>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</si>
  <si>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</si>
  <si>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</si>
  <si>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</si>
  <si>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</si>
  <si>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</si>
  <si>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</si>
  <si>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</si>
  <si>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</si>
  <si>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</si>
  <si>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</si>
  <si>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</si>
  <si>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</si>
  <si>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</si>
  <si>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</si>
  <si>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</si>
  <si>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</si>
  <si>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</si>
  <si>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</si>
  <si>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</si>
  <si>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</si>
  <si>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</si>
  <si>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</si>
  <si>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</si>
  <si>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</si>
  <si>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</si>
  <si>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</si>
  <si>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</si>
  <si>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</si>
  <si>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</si>
  <si>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</si>
  <si>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</si>
  <si>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</si>
  <si>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</si>
  <si>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</si>
  <si>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</si>
  <si>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</si>
  <si>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</si>
  <si>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</si>
  <si>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</si>
  <si>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</si>
  <si>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</si>
  <si>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</si>
  <si>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</si>
  <si>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</si>
  <si>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</si>
  <si>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</si>
  <si>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</si>
  <si>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</si>
  <si>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</si>
  <si>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</si>
  <si>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</si>
  <si>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</si>
  <si>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</si>
  <si>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</si>
  <si>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</si>
  <si>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</si>
  <si>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</si>
  <si>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</si>
  <si>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</si>
  <si>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</si>
  <si>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</si>
  <si>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</si>
  <si>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</si>
  <si>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</si>
  <si>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</si>
  <si>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</si>
  <si>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</si>
  <si>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</si>
  <si>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</si>
  <si>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</si>
  <si>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</si>
  <si>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</si>
  <si>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</si>
  <si>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</si>
  <si>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</si>
  <si>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</si>
  <si>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</si>
  <si>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</si>
  <si>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</si>
  <si>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</si>
  <si>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</si>
  <si>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</si>
  <si>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</si>
  <si>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</si>
  <si>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</si>
  <si>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</si>
  <si>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</si>
  <si>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</si>
  <si>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</si>
  <si>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</si>
  <si>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</si>
  <si>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</si>
  <si>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</si>
  <si>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</si>
  <si>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</si>
  <si>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</si>
  <si>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</si>
  <si>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</si>
  <si>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</si>
  <si>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</si>
  <si>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</si>
  <si>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</si>
  <si>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</si>
  <si>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</si>
  <si>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</si>
  <si>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</si>
  <si>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</si>
  <si>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</si>
  <si>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</si>
  <si>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</si>
  <si>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</si>
  <si>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</si>
  <si>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</si>
  <si>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</si>
  <si>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</si>
  <si>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</si>
  <si>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</si>
  <si>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</si>
  <si>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</si>
  <si>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</si>
  <si>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</si>
  <si>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</si>
  <si>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</si>
  <si>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</si>
  <si>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</si>
  <si>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</si>
  <si>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</si>
  <si>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</si>
  <si>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</si>
  <si>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</si>
  <si>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</si>
  <si>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</si>
  <si>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</si>
  <si>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</si>
  <si>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</si>
  <si>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</si>
  <si>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</si>
  <si>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</si>
  <si>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</si>
  <si>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</si>
  <si>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</si>
  <si>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</si>
  <si>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</si>
  <si>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</si>
  <si>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</si>
  <si>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</si>
  <si>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</si>
  <si>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</si>
  <si>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</si>
  <si>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</si>
  <si>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</si>
  <si>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</si>
  <si>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</si>
  <si>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</si>
  <si>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</si>
  <si>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</si>
  <si>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</si>
  <si>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</si>
  <si>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</si>
  <si>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</si>
  <si>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</si>
  <si>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</si>
  <si>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</si>
  <si>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</si>
  <si>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</si>
  <si>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</si>
  <si>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</si>
  <si>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</si>
  <si>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</si>
  <si>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</si>
  <si>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</si>
  <si>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</si>
  <si>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</si>
  <si>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</si>
  <si>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</si>
  <si>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</si>
  <si>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</si>
  <si>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</si>
  <si>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</si>
  <si>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</si>
  <si>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</si>
  <si>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</si>
  <si>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</si>
  <si>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</si>
  <si>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</si>
  <si>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</si>
  <si>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</si>
  <si>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</si>
  <si>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</si>
  <si>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</si>
  <si>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</si>
  <si>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</si>
  <si>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</si>
  <si>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</si>
  <si>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</si>
  <si>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</si>
  <si>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</si>
  <si>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</si>
  <si>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</si>
  <si>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</si>
  <si>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</si>
  <si>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</si>
  <si>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</si>
  <si>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</si>
  <si>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</si>
  <si>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</si>
  <si>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</si>
  <si>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</si>
  <si>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</si>
  <si>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</si>
  <si>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</si>
  <si>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</si>
  <si>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</si>
  <si>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</si>
  <si>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</si>
  <si>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</si>
  <si>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</si>
  <si>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</si>
  <si>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</si>
  <si>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</si>
  <si>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</si>
  <si>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</si>
  <si>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</si>
  <si>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</si>
  <si>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</si>
  <si>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</si>
  <si>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</si>
  <si>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</si>
  <si>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</si>
  <si>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</si>
  <si>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</si>
  <si>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</si>
  <si>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</si>
  <si>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</si>
  <si>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</si>
  <si>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</si>
  <si>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</si>
  <si>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</si>
  <si>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</si>
  <si>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</si>
  <si>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</si>
  <si>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</si>
  <si>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</si>
  <si>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</si>
  <si>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</si>
  <si>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</si>
  <si>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</si>
  <si>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</si>
  <si>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</si>
  <si>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</si>
  <si>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</si>
  <si>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</si>
  <si>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</si>
  <si>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</si>
  <si>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</si>
  <si>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</si>
  <si>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</si>
  <si>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</si>
  <si>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</si>
  <si>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</si>
  <si>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</si>
  <si>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</si>
  <si>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</si>
  <si>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</si>
  <si>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</si>
  <si>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</si>
  <si>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</si>
  <si>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</si>
  <si>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</si>
  <si>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</si>
  <si>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</si>
  <si>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</si>
  <si>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</si>
  <si>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</si>
  <si>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</si>
  <si>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</si>
  <si>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</si>
  <si>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</si>
  <si>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</si>
  <si>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</si>
  <si>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</si>
  <si>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</si>
  <si>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</si>
  <si>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</si>
  <si>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</si>
  <si>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</si>
  <si>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</si>
  <si>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</si>
  <si>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</si>
  <si>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</si>
  <si>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</si>
  <si>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</si>
  <si>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</si>
  <si>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</si>
  <si>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</si>
  <si>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</si>
  <si>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</si>
  <si>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</si>
  <si>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</si>
  <si>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</si>
  <si>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</si>
  <si>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</si>
  <si>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</si>
  <si>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</si>
  <si>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</si>
  <si>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</si>
  <si>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</si>
  <si>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</si>
  <si>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</si>
  <si>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</si>
  <si>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</si>
  <si>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</si>
  <si>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</si>
  <si>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</si>
  <si>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</si>
  <si>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</si>
  <si>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</si>
  <si>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</si>
  <si>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</si>
  <si>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</si>
  <si>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</si>
  <si>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</si>
  <si>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</si>
  <si>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</si>
  <si>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</si>
  <si>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</si>
  <si>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</si>
  <si>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</si>
  <si>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</si>
  <si>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</si>
  <si>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</si>
  <si>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</si>
  <si>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</si>
  <si>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</si>
  <si>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</si>
  <si>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</si>
  <si>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</si>
  <si>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</si>
  <si>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</si>
  <si>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</si>
  <si>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</si>
  <si>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</si>
  <si>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</si>
  <si>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</si>
  <si>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</si>
  <si>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</si>
  <si>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</si>
  <si>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</si>
  <si>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</si>
  <si>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</si>
  <si>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</si>
  <si>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</si>
  <si>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</si>
  <si>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</si>
  <si>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</si>
  <si>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</si>
  <si>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</si>
  <si>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</si>
  <si>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</si>
  <si>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</si>
  <si>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</si>
  <si>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</si>
  <si>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</si>
  <si>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</si>
  <si>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</si>
  <si>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</si>
  <si>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</si>
  <si>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</si>
  <si>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</si>
  <si>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</si>
  <si>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</si>
  <si>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</si>
  <si>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</si>
  <si>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</si>
  <si>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</si>
  <si>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</si>
  <si>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</si>
  <si>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</si>
  <si>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</si>
  <si>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</si>
  <si>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</si>
  <si>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</si>
  <si>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</si>
  <si>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</si>
  <si>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</si>
  <si>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</si>
  <si>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</si>
  <si>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</si>
  <si>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</si>
  <si>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</si>
  <si>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</si>
  <si>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</si>
  <si>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</si>
  <si>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</si>
  <si>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</si>
  <si>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</si>
  <si>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</si>
  <si>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</si>
  <si>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</si>
  <si>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</si>
  <si>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</si>
  <si>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</si>
  <si>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</si>
  <si>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</si>
  <si>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</si>
  <si>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</si>
  <si>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</si>
  <si>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</si>
  <si>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</si>
  <si>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</si>
  <si>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</si>
  <si>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</si>
  <si>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</si>
  <si>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</si>
  <si>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</si>
  <si>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</si>
  <si>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</si>
  <si>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</si>
  <si>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</si>
  <si>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</si>
  <si>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</si>
  <si>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</si>
  <si>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</si>
  <si>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</si>
  <si>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</si>
  <si>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</si>
  <si>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</si>
  <si>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</si>
  <si>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</si>
  <si>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</si>
  <si>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</si>
  <si>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</si>
  <si>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</si>
  <si>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</si>
  <si>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</si>
  <si>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</si>
  <si>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</si>
  <si>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</si>
  <si>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</si>
  <si>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</si>
  <si>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</si>
  <si>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</si>
  <si>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</si>
  <si>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</si>
  <si>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</si>
  <si>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</si>
  <si>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</si>
  <si>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</si>
  <si>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</si>
  <si>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</si>
  <si>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</si>
  <si>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</si>
  <si>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</si>
  <si>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</si>
  <si>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</si>
  <si>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</si>
  <si>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</si>
  <si>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</si>
  <si>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</si>
  <si>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</si>
  <si>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</si>
  <si>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</si>
  <si>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</si>
  <si>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</si>
  <si>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</si>
  <si>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</si>
  <si>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</si>
  <si>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</si>
  <si>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</si>
  <si>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</si>
  <si>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</si>
  <si>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</si>
  <si>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</si>
  <si>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</si>
  <si>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</si>
  <si>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</si>
  <si>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</si>
  <si>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</si>
  <si>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</si>
  <si>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</si>
  <si>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</si>
  <si>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</si>
  <si>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</si>
  <si>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</si>
  <si>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</si>
  <si>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</si>
  <si>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</si>
  <si>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</si>
  <si>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</si>
  <si>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</si>
  <si>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</si>
  <si>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</si>
  <si>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</si>
  <si>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</si>
  <si>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</si>
  <si>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</si>
  <si>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</si>
  <si>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</si>
  <si>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</si>
  <si>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</si>
  <si>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</si>
  <si>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</si>
  <si>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</si>
  <si>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</si>
  <si>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</si>
  <si>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</si>
  <si>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</si>
  <si>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</si>
  <si>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</si>
  <si>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</si>
  <si>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</si>
  <si>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</si>
  <si>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</si>
  <si>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</si>
  <si>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</si>
  <si>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</si>
  <si>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</si>
  <si>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</si>
  <si>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</si>
  <si>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</si>
  <si>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</si>
  <si>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</si>
  <si>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</si>
  <si>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</si>
  <si>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</si>
  <si>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</si>
  <si>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</si>
  <si>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</si>
  <si>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</si>
  <si>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</si>
  <si>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</si>
  <si>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</si>
  <si>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</si>
  <si>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</si>
  <si>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</si>
  <si>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</si>
  <si>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</si>
  <si>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</si>
  <si>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</si>
  <si>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</si>
  <si>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</si>
  <si>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</si>
  <si>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</si>
  <si>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</si>
  <si>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</si>
  <si>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</si>
  <si>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</si>
  <si>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</si>
  <si>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</si>
  <si>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</si>
  <si>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</si>
  <si>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</si>
  <si>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</si>
  <si>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</si>
  <si>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</si>
  <si>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</si>
  <si>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</si>
  <si>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</si>
  <si>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</si>
  <si>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</si>
  <si>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</si>
  <si>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</si>
  <si>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</si>
  <si>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</si>
  <si>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</si>
  <si>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</si>
  <si>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</si>
  <si>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</si>
  <si>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</si>
  <si>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</si>
  <si>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</si>
  <si>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</si>
  <si>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</si>
  <si>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</si>
  <si>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</si>
  <si>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</si>
  <si>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</si>
  <si>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</si>
  <si>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</si>
  <si>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</si>
  <si>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</si>
  <si>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</si>
  <si>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</si>
  <si>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</si>
  <si>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</si>
  <si>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</si>
  <si>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</si>
  <si>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</si>
  <si>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</si>
  <si>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</si>
  <si>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</si>
  <si>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</si>
  <si>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</si>
  <si>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</si>
  <si>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</si>
  <si>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</si>
  <si>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</si>
  <si>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</si>
  <si>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</si>
  <si>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</si>
  <si>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</si>
  <si>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</si>
  <si>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</si>
  <si>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</si>
  <si>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</si>
  <si>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</si>
  <si>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</si>
  <si>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</si>
  <si>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</si>
  <si>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</si>
  <si>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</si>
  <si>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</si>
  <si>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</si>
  <si>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</si>
  <si>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</si>
  <si>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</si>
  <si>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</si>
  <si>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</si>
  <si>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</si>
  <si>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</si>
  <si>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</si>
  <si>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</si>
  <si>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</si>
  <si>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</si>
  <si>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</si>
  <si>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</si>
  <si>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</si>
  <si>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</si>
  <si>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</si>
  <si>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</si>
  <si>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</si>
  <si>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</si>
  <si>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</si>
  <si>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</si>
  <si>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</si>
  <si>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</si>
  <si>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</si>
  <si>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</si>
  <si>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</si>
  <si>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</si>
  <si>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</si>
  <si>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</si>
  <si>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</si>
  <si>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</si>
  <si>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</si>
  <si>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</si>
  <si>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</si>
  <si>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</si>
  <si>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</si>
  <si>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</si>
  <si>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</si>
  <si>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</si>
  <si>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</si>
  <si>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</si>
  <si>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</si>
  <si>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</si>
  <si>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</si>
  <si>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</si>
  <si>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</si>
  <si>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</si>
  <si>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</si>
  <si>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</si>
  <si>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</si>
  <si>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</si>
  <si>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</si>
  <si>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</si>
  <si>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</si>
  <si>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</si>
  <si>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</si>
  <si>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</si>
  <si>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</si>
  <si>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</si>
  <si>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</si>
  <si>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</si>
  <si>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</si>
  <si>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</si>
  <si>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</si>
  <si>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</si>
  <si>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</si>
  <si>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</si>
  <si>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</si>
  <si>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</si>
  <si>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</si>
  <si>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</si>
  <si>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</si>
  <si>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</si>
  <si>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</si>
  <si>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</si>
  <si>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</si>
  <si>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</si>
  <si>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</si>
  <si>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</si>
  <si>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</si>
  <si>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</si>
  <si>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</si>
  <si>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</si>
  <si>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</si>
  <si>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</si>
  <si>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</si>
  <si>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</si>
  <si>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</si>
  <si>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</si>
  <si>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</si>
  <si>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</si>
  <si>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</si>
  <si>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</si>
  <si>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</si>
  <si>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</si>
  <si>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</si>
  <si>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</si>
  <si>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</si>
  <si>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</si>
  <si>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</si>
  <si>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</si>
  <si>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</si>
  <si>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</si>
  <si>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</si>
  <si>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</si>
  <si>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</si>
  <si>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</si>
  <si>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</si>
  <si>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</si>
  <si>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</si>
  <si>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</si>
  <si>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</si>
  <si>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</si>
  <si>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</si>
  <si>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</si>
  <si>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</si>
  <si>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</si>
  <si>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</si>
  <si>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</si>
  <si>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</si>
  <si>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</si>
  <si>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</si>
  <si>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</si>
  <si>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</si>
  <si>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</si>
  <si>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</si>
  <si>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</si>
  <si>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</si>
  <si>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</si>
  <si>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</si>
  <si>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</si>
  <si>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</si>
  <si>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</si>
  <si>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</si>
  <si>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</si>
  <si>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</si>
  <si>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</si>
  <si>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</si>
  <si>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</si>
  <si>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</si>
  <si>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</si>
  <si>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</si>
  <si>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</si>
  <si>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</si>
  <si>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</si>
  <si>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</si>
  <si>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</si>
  <si>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</si>
  <si>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</si>
  <si>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</si>
  <si>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</si>
  <si>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</si>
  <si>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</si>
  <si>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</si>
  <si>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</si>
  <si>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</si>
  <si>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</si>
  <si>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</si>
  <si>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</si>
  <si>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</si>
  <si>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</si>
  <si>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</si>
  <si>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</si>
  <si>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</si>
  <si>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</si>
  <si>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</si>
  <si>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</si>
  <si>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</si>
  <si>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</si>
  <si>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</si>
  <si>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</si>
  <si>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</si>
  <si>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</si>
  <si>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</si>
  <si>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</si>
  <si>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</si>
  <si>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</si>
  <si>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</si>
  <si>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</si>
  <si>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</si>
  <si>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</si>
  <si>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</si>
  <si>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</si>
  <si>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</si>
  <si>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</si>
  <si>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</si>
  <si>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</si>
  <si>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</si>
  <si>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</si>
  <si>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</si>
  <si>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</si>
  <si>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</si>
  <si>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</si>
  <si>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</si>
  <si>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</si>
  <si>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</si>
  <si>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</si>
  <si>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</si>
  <si>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</si>
  <si>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</si>
  <si>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</si>
  <si>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</si>
  <si>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</si>
  <si>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</si>
  <si>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</si>
  <si>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</si>
  <si>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</si>
  <si>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</si>
  <si>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</si>
  <si>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</si>
  <si>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</si>
  <si>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</si>
  <si>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</si>
  <si>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</si>
  <si>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</si>
  <si>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</si>
  <si>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</si>
  <si>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</si>
  <si>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</si>
  <si>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</si>
  <si>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</si>
  <si>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</si>
  <si>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</si>
  <si>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</si>
  <si>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</si>
  <si>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</si>
  <si>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</si>
  <si>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</si>
  <si>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</si>
  <si>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</si>
  <si>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</si>
  <si>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</si>
  <si>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</si>
  <si>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</si>
  <si>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</si>
  <si>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</si>
  <si>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</si>
  <si>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</si>
  <si>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</si>
  <si>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</si>
  <si>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</si>
  <si>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</si>
  <si>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</si>
  <si>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</si>
  <si>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</si>
  <si>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</si>
  <si>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</si>
  <si>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</si>
  <si>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</si>
  <si>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</si>
  <si>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</si>
  <si>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</si>
  <si>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</si>
  <si>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</si>
  <si>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</si>
  <si>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</si>
  <si>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</si>
  <si>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</si>
  <si>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</si>
  <si>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</si>
  <si>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</si>
  <si>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</si>
  <si>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</si>
  <si>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</si>
  <si>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</si>
  <si>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</si>
  <si>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</si>
  <si>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</si>
  <si>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</si>
  <si>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</si>
  <si>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</si>
  <si>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</si>
  <si>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</si>
  <si>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</si>
  <si>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</si>
  <si>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</si>
  <si>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</si>
  <si>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</si>
  <si>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</si>
  <si>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</si>
  <si>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</si>
  <si>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</si>
  <si>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</si>
  <si>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</si>
  <si>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</si>
  <si>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</si>
  <si>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</si>
  <si>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</si>
  <si>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</si>
  <si>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</si>
  <si>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</si>
  <si>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</si>
  <si>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</si>
  <si>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</si>
  <si>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</si>
  <si>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</si>
  <si>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</si>
  <si>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</si>
  <si>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</si>
  <si>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</si>
  <si>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</si>
  <si>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</si>
  <si>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</si>
  <si>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</si>
  <si>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</si>
  <si>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</si>
  <si>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</si>
  <si>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</si>
  <si>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</si>
  <si>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</si>
  <si>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</si>
  <si>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</si>
  <si>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</si>
  <si>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</si>
  <si>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</si>
  <si>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</si>
  <si>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</si>
  <si>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</si>
  <si>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</si>
  <si>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</si>
  <si>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</si>
  <si>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</si>
  <si>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</si>
  <si>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</si>
  <si>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</si>
  <si>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</si>
  <si>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</si>
  <si>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</si>
  <si>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</si>
  <si>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</si>
  <si>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</si>
  <si>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</si>
  <si>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</si>
  <si>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</si>
  <si>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</si>
  <si>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</si>
  <si>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</si>
  <si>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</si>
  <si>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</si>
  <si>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</si>
  <si>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</si>
  <si>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</si>
  <si>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</si>
  <si>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</si>
  <si>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</si>
  <si>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</si>
  <si>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</si>
  <si>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</si>
  <si>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</si>
  <si>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</si>
  <si>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</si>
  <si>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</si>
  <si>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</si>
  <si>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</si>
  <si>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</si>
  <si>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</si>
  <si>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</si>
  <si>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</si>
  <si>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</si>
  <si>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</si>
  <si>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</si>
  <si>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</si>
  <si>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</si>
  <si>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</si>
  <si>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</si>
  <si>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</si>
  <si>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</si>
  <si>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</si>
  <si>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</si>
  <si>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</si>
  <si>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</si>
  <si>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</si>
  <si>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</si>
  <si>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</si>
  <si>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</si>
  <si>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</si>
  <si>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</si>
  <si>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</si>
  <si>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</si>
  <si>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</si>
  <si>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</si>
  <si>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</si>
  <si>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</si>
  <si>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</si>
  <si>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</si>
  <si>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</si>
  <si>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</si>
  <si>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</si>
  <si>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</si>
  <si>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</si>
  <si>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</si>
  <si>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</si>
  <si>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</si>
  <si>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</si>
  <si>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</si>
  <si>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</si>
  <si>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</si>
  <si>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</si>
  <si>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</si>
  <si>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</si>
  <si>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</si>
  <si>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</si>
  <si>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</si>
  <si>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</si>
  <si>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</si>
  <si>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</si>
  <si>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</si>
  <si>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</si>
  <si>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</si>
  <si>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</si>
  <si>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</si>
  <si>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</si>
  <si>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</si>
  <si>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</si>
  <si>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</si>
  <si>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</si>
  <si>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</si>
  <si>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</si>
  <si>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</si>
  <si>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</si>
  <si>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</si>
  <si>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</si>
  <si>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</si>
  <si>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</si>
  <si>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</si>
  <si>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</si>
  <si>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</si>
  <si>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</si>
  <si>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</si>
  <si>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</si>
  <si>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</si>
  <si>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</si>
  <si>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</si>
  <si>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</si>
  <si>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</si>
  <si>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</si>
  <si>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</si>
  <si>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</si>
  <si>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</si>
  <si>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</si>
  <si>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</si>
  <si>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</si>
  <si>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</si>
  <si>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</si>
  <si>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</si>
  <si>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</si>
  <si>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</si>
  <si>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</si>
  <si>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</si>
  <si>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</si>
  <si>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</si>
  <si>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</si>
  <si>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</si>
  <si>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</si>
  <si>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</si>
  <si>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</si>
  <si>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</si>
  <si>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</si>
  <si>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</si>
  <si>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</si>
  <si>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</si>
  <si>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</si>
  <si>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</si>
  <si>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</si>
  <si>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</si>
  <si>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</si>
  <si>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</si>
  <si>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</si>
  <si>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</si>
  <si>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</si>
  <si>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</si>
  <si>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</si>
  <si>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</si>
  <si>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</si>
  <si>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</si>
  <si>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</si>
  <si>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</si>
  <si>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</si>
  <si>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</si>
  <si>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</si>
  <si>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</si>
  <si>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</si>
  <si>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</si>
  <si>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</si>
  <si>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</si>
  <si>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</si>
  <si>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</si>
  <si>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</si>
  <si>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</si>
  <si>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</si>
  <si>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</si>
  <si>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</si>
  <si>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</si>
  <si>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</si>
  <si>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</si>
  <si>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</si>
  <si>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</si>
  <si>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</si>
  <si>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</si>
  <si>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</si>
  <si>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</si>
  <si>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</si>
  <si>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</si>
  <si>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</si>
  <si>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</si>
  <si>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</si>
  <si>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</si>
  <si>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</si>
  <si>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</si>
  <si>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</si>
  <si>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</si>
  <si>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</si>
  <si>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</si>
  <si>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</si>
  <si>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</si>
  <si>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</si>
  <si>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</si>
  <si>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</si>
  <si>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</si>
  <si>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</si>
  <si>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</si>
  <si>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</si>
  <si>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</si>
  <si>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</si>
  <si>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</si>
  <si>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</si>
  <si>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</si>
  <si>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</si>
  <si>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</si>
  <si>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</si>
  <si>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</si>
  <si>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</si>
  <si>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</si>
  <si>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</si>
  <si>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</si>
  <si>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</si>
  <si>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</si>
  <si>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</si>
  <si>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</si>
  <si>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</si>
  <si>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</si>
  <si>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</si>
  <si>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</si>
  <si>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</si>
  <si>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</si>
  <si>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</si>
  <si>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</si>
  <si>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</si>
  <si>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</si>
  <si>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</si>
  <si>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</si>
  <si>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</si>
  <si>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</si>
  <si>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</si>
  <si>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</si>
  <si>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</si>
  <si>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</si>
  <si>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</si>
  <si>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</si>
  <si>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</si>
  <si>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</si>
  <si>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</si>
  <si>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</si>
  <si>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</si>
  <si>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</si>
  <si>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</si>
  <si>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</si>
  <si>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</si>
  <si>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</si>
  <si>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</si>
  <si>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</si>
  <si>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</si>
  <si>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</si>
  <si>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</si>
  <si>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</si>
  <si>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</si>
  <si>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</si>
  <si>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</si>
  <si>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</si>
  <si>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</si>
  <si>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</si>
  <si>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</si>
  <si>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</si>
  <si>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</si>
  <si>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</si>
  <si>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</si>
  <si>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</si>
  <si>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</si>
  <si>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</si>
  <si>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</si>
  <si>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</si>
  <si>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</si>
  <si>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</si>
  <si>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</si>
  <si>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</si>
  <si>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</si>
  <si>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</si>
  <si>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</si>
  <si>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</si>
  <si>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</si>
  <si>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</si>
  <si>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</si>
  <si>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</si>
  <si>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</si>
  <si>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</si>
  <si>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</si>
  <si>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</si>
  <si>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</si>
  <si>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</si>
  <si>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</si>
  <si>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</si>
  <si>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</si>
  <si>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</si>
  <si>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</si>
  <si>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</si>
  <si>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</si>
  <si>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</si>
  <si>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</si>
  <si>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</si>
  <si>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</si>
  <si>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</si>
  <si>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</si>
  <si>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</si>
  <si>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</si>
  <si>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</si>
  <si>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</si>
  <si>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</si>
  <si>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</si>
  <si>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</si>
  <si>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</si>
  <si>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</si>
  <si>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</si>
  <si>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</si>
  <si>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</si>
  <si>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</si>
  <si>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</si>
  <si>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</si>
  <si>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</si>
  <si>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</si>
  <si>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</si>
  <si>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</si>
  <si>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</si>
  <si>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</si>
  <si>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</si>
  <si>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</si>
  <si>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</si>
  <si>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</si>
  <si>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</si>
  <si>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</si>
  <si>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</si>
  <si>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</si>
  <si>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</si>
  <si>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</si>
  <si>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</si>
  <si>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</si>
  <si>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</si>
  <si>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</si>
  <si>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</si>
  <si>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</si>
  <si>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</si>
  <si>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</si>
  <si>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</si>
  <si>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</si>
  <si>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</si>
  <si>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</si>
  <si>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</si>
  <si>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</si>
  <si>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</si>
  <si>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</si>
  <si>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</si>
  <si>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</si>
  <si>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</si>
  <si>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</si>
  <si>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</si>
  <si>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</si>
  <si>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</si>
  <si>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</si>
  <si>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</si>
  <si>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</si>
  <si>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</si>
  <si>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</si>
  <si>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</si>
  <si>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</si>
  <si>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</si>
  <si>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</si>
  <si>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</si>
  <si>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</si>
  <si>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</si>
  <si>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</si>
  <si>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</si>
  <si>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</si>
  <si>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</si>
  <si>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</si>
  <si>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</si>
  <si>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</si>
  <si>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</si>
  <si>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</si>
  <si>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</si>
  <si>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</si>
  <si>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</si>
  <si>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</si>
  <si>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</si>
  <si>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</si>
  <si>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</si>
  <si>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</si>
  <si>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</si>
  <si>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</si>
  <si>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</si>
  <si>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</si>
  <si>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</si>
  <si>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</si>
  <si>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</si>
  <si>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</si>
  <si>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</si>
  <si>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</si>
  <si>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</si>
  <si>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</si>
  <si>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</si>
  <si>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</si>
  <si>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</si>
  <si>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</si>
  <si>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</si>
  <si>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</si>
  <si>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</si>
  <si>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</si>
  <si>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</si>
  <si>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</si>
  <si>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</si>
  <si>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</si>
  <si>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</si>
  <si>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</si>
  <si>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</si>
  <si>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</si>
  <si>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</si>
  <si>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</si>
  <si>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</si>
  <si>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</si>
  <si>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</si>
  <si>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</si>
  <si>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</si>
  <si>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</si>
  <si>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</si>
  <si>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</si>
  <si>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</si>
  <si>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</si>
  <si>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</si>
  <si>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</si>
  <si>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</si>
  <si>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</si>
  <si>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</si>
  <si>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</si>
  <si>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</si>
  <si>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</si>
  <si>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</si>
  <si>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</si>
  <si>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</si>
  <si>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</si>
  <si>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</si>
  <si>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</si>
  <si>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</si>
  <si>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</si>
  <si>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</si>
  <si>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</si>
  <si>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</si>
  <si>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</si>
  <si>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</si>
  <si>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</si>
  <si>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</si>
  <si>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</si>
  <si>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</si>
  <si>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</si>
  <si>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</si>
  <si>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</si>
  <si>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</si>
  <si>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</si>
  <si>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</si>
  <si>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</si>
  <si>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</si>
  <si>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</si>
  <si>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</si>
  <si>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</si>
  <si>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</si>
  <si>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</si>
  <si>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</si>
  <si>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</si>
  <si>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</si>
  <si>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</si>
  <si>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</si>
  <si>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</si>
  <si>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</si>
  <si>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</si>
  <si>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</si>
  <si>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</si>
  <si>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</si>
  <si>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</si>
  <si>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</si>
  <si>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</si>
  <si>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</si>
  <si>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</si>
  <si>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</si>
  <si>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</si>
  <si>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</si>
  <si>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</si>
  <si>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</si>
  <si>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</si>
  <si>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</si>
  <si>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</si>
  <si>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</si>
  <si>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</si>
  <si>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</si>
  <si>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</si>
  <si>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</si>
  <si>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</si>
  <si>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</si>
  <si>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</si>
  <si>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</si>
  <si>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</si>
  <si>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</si>
  <si>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</si>
  <si>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</si>
  <si>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</si>
  <si>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</si>
  <si>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</si>
  <si>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</si>
  <si>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</si>
  <si>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</si>
  <si>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</si>
  <si>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</si>
  <si>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</si>
  <si>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</si>
  <si>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</si>
  <si>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</si>
  <si>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</si>
  <si>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</si>
  <si>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</si>
  <si>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</si>
  <si>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</si>
  <si>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</si>
  <si>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</si>
  <si>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</si>
  <si>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</si>
  <si>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</si>
  <si>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</si>
  <si>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</si>
  <si>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</si>
  <si>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</si>
  <si>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</si>
  <si>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</si>
  <si>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</si>
  <si>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</si>
  <si>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</si>
  <si>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</si>
  <si>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</si>
  <si>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</si>
  <si>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</si>
  <si>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</si>
  <si>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</si>
  <si>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</si>
  <si>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</si>
  <si>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</si>
  <si>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</si>
  <si>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</si>
  <si>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</si>
  <si>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</si>
  <si>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</si>
  <si>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</si>
  <si>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</si>
  <si>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</si>
  <si>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</si>
  <si>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</si>
  <si>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</si>
  <si>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</si>
  <si>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</si>
  <si>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</si>
  <si>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</si>
  <si>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</si>
  <si>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</si>
  <si>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</si>
  <si>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</si>
  <si>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</si>
  <si>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</si>
  <si>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</si>
  <si>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</si>
  <si>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</si>
  <si>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</si>
  <si>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</si>
  <si>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</si>
  <si>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</si>
  <si>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</si>
  <si>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</si>
  <si>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</si>
  <si>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</si>
  <si>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</si>
  <si>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</si>
  <si>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</si>
  <si>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</si>
  <si>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</si>
  <si>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</si>
  <si>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</si>
  <si>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</si>
  <si>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</si>
  <si>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</si>
  <si>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</si>
  <si>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</si>
  <si>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</si>
  <si>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</si>
  <si>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</si>
  <si>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</si>
  <si>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</si>
  <si>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</si>
  <si>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</si>
  <si>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</si>
  <si>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</si>
  <si>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</si>
  <si>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</si>
  <si>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</si>
  <si>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</si>
  <si>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</si>
  <si>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</si>
  <si>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</si>
  <si>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</si>
  <si>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</si>
  <si>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</si>
  <si>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</si>
  <si>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</si>
  <si>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</si>
  <si>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</si>
  <si>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</si>
  <si>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</si>
  <si>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</si>
  <si>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</si>
  <si>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</si>
  <si>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</si>
  <si>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</si>
  <si>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</si>
  <si>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</si>
  <si>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</si>
  <si>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</si>
  <si>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</si>
  <si>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</si>
  <si>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</si>
  <si>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</si>
  <si>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</si>
  <si>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</si>
  <si>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</si>
  <si>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</si>
  <si>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</si>
  <si>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</si>
  <si>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</si>
  <si>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</si>
  <si>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</si>
  <si>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</si>
  <si>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</si>
  <si>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</si>
  <si>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</si>
  <si>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</si>
  <si>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</si>
  <si>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</si>
  <si>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</si>
  <si>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</si>
  <si>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</si>
  <si>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</si>
  <si>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</si>
  <si>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</si>
  <si>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</si>
  <si>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</si>
  <si>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</si>
  <si>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</si>
  <si>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</si>
  <si>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</si>
  <si>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</si>
  <si>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</si>
  <si>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</si>
  <si>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</si>
  <si>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</si>
  <si>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</si>
  <si>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</si>
  <si>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</si>
  <si>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</si>
  <si>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</si>
  <si>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</si>
  <si>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</si>
  <si>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</si>
  <si>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</si>
  <si>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</si>
  <si>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</si>
  <si>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</si>
  <si>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</si>
  <si>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</si>
  <si>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</si>
  <si>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</si>
  <si>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</si>
  <si>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</si>
  <si>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</si>
  <si>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</si>
  <si>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</si>
  <si>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</si>
  <si>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</si>
  <si>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</si>
  <si>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</si>
  <si>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</si>
  <si>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</si>
  <si>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</si>
  <si>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</si>
  <si>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</si>
  <si>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</si>
  <si>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</si>
  <si>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</si>
  <si>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</si>
  <si>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</si>
  <si>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</si>
  <si>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</si>
  <si>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</si>
  <si>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</si>
  <si>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</si>
  <si>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</si>
  <si>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</si>
  <si>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</si>
  <si>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</si>
  <si>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</si>
  <si>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</si>
  <si>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</si>
  <si>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</si>
  <si>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</si>
  <si>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</si>
  <si>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</si>
  <si>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</si>
  <si>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</si>
  <si>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</si>
  <si>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</si>
  <si>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</si>
  <si>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</si>
  <si>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</si>
  <si>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</si>
  <si>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</si>
  <si>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</si>
  <si>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</si>
  <si>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</si>
  <si>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</si>
  <si>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</si>
  <si>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</si>
  <si>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</si>
  <si>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</si>
  <si>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</si>
  <si>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</si>
  <si>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</si>
  <si>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</si>
  <si>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</si>
  <si>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</si>
  <si>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</si>
  <si>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</si>
  <si>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</si>
  <si>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</si>
  <si>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</si>
  <si>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</si>
  <si>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</si>
  <si>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</si>
  <si>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</si>
  <si>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</si>
  <si>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</si>
  <si>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</si>
  <si>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</si>
  <si>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</si>
  <si>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</si>
  <si>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</si>
  <si>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</si>
  <si>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</si>
  <si>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</si>
  <si>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</si>
  <si>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</si>
  <si>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</si>
  <si>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</si>
  <si>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</si>
  <si>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</si>
  <si>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</si>
  <si>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</si>
  <si>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</si>
  <si>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</si>
  <si>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</si>
  <si>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</si>
  <si>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</si>
  <si>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</si>
  <si>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</si>
  <si>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</si>
  <si>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</si>
  <si>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</si>
  <si>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</si>
  <si>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</si>
  <si>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</si>
  <si>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</si>
  <si>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</si>
  <si>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</si>
  <si>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</si>
  <si>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</si>
  <si>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</si>
  <si>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</si>
  <si>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</si>
  <si>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</si>
  <si>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</si>
  <si>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</si>
  <si>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</si>
  <si>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</si>
  <si>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</si>
  <si>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</si>
  <si>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</si>
  <si>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</si>
  <si>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</si>
  <si>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</si>
  <si>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</si>
  <si>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</si>
  <si>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</si>
  <si>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</si>
  <si>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</si>
  <si>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</si>
  <si>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</si>
  <si>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</si>
  <si>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</si>
  <si>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</si>
  <si>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</si>
  <si>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</si>
  <si>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</si>
  <si>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</si>
  <si>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</si>
  <si>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</si>
  <si>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</si>
  <si>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</si>
  <si>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</si>
  <si>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</si>
  <si>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</si>
  <si>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</si>
  <si>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</si>
  <si>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</si>
  <si>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</si>
  <si>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</si>
  <si>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</si>
  <si>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</si>
  <si>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</si>
  <si>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</si>
  <si>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</si>
  <si>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</si>
  <si>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</si>
  <si>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</si>
  <si>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</si>
  <si>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</si>
  <si>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</si>
  <si>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</si>
  <si>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</si>
  <si>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</si>
  <si>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</si>
  <si>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</si>
  <si>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</si>
  <si>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</si>
  <si>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</si>
  <si>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</si>
  <si>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</si>
  <si>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</si>
  <si>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</si>
  <si>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</si>
  <si>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</si>
  <si>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</si>
  <si>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</si>
  <si>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</si>
  <si>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</si>
  <si>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</si>
  <si>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</si>
  <si>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</si>
  <si>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</si>
  <si>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</si>
  <si>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</si>
  <si>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</si>
  <si>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</si>
  <si>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</si>
  <si>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</si>
  <si>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</si>
  <si>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</si>
  <si>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</si>
  <si>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</si>
  <si>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</si>
  <si>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</si>
  <si>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</si>
  <si>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</si>
  <si>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</si>
  <si>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</si>
  <si>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</si>
  <si>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</si>
  <si>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</si>
  <si>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</si>
  <si>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</si>
  <si>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</si>
  <si>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</si>
  <si>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</si>
  <si>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</si>
  <si>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</si>
  <si>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</si>
  <si>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</si>
  <si>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</si>
  <si>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</si>
  <si>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</si>
  <si>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</si>
  <si>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</si>
  <si>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</si>
  <si>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</si>
  <si>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</si>
  <si>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</si>
  <si>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</si>
  <si>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</si>
  <si>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</si>
  <si>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</si>
  <si>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</si>
  <si>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</si>
  <si>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</si>
  <si>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</si>
  <si>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</si>
  <si>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</si>
  <si>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</si>
  <si>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</si>
  <si>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</si>
  <si>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</si>
  <si>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</si>
  <si>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</si>
  <si>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</si>
  <si>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</si>
  <si>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</si>
  <si>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</si>
  <si>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</si>
  <si>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</si>
  <si>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</si>
  <si>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</si>
  <si>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</si>
  <si>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</si>
  <si>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</si>
  <si>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</si>
  <si>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</si>
  <si>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</si>
  <si>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</si>
  <si>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</si>
  <si>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</si>
  <si>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</si>
  <si>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</si>
  <si>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</si>
  <si>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</si>
  <si>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</si>
  <si>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</si>
  <si>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</si>
  <si>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</si>
  <si>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</si>
  <si>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</si>
  <si>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</si>
  <si>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</si>
  <si>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</si>
  <si>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</si>
  <si>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</si>
  <si>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</si>
  <si>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</si>
  <si>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</si>
  <si>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</si>
  <si>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</si>
  <si>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</si>
  <si>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</si>
  <si>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</si>
  <si>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</si>
  <si>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</si>
  <si>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</si>
  <si>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</si>
  <si>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</si>
  <si>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</si>
  <si>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</si>
  <si>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</si>
  <si>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</si>
  <si>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</si>
  <si>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</si>
  <si>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</si>
  <si>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</si>
  <si>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</si>
  <si>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</si>
  <si>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</si>
  <si>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</si>
  <si>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</si>
  <si>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</si>
  <si>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</si>
  <si>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</si>
  <si>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</si>
  <si>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</si>
  <si>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</si>
  <si>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</si>
  <si>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</si>
  <si>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</si>
  <si>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</si>
  <si>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</si>
  <si>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</si>
  <si>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</si>
  <si>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</si>
  <si>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</si>
  <si>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</si>
  <si>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</si>
  <si>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</si>
  <si>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</si>
  <si>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</si>
  <si>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</si>
  <si>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</si>
  <si>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</si>
  <si>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</si>
  <si>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</si>
  <si>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</si>
  <si>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</si>
  <si>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</si>
  <si>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</si>
  <si>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</si>
  <si>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</si>
  <si>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</si>
  <si>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</si>
  <si>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</si>
  <si>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</si>
  <si>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</si>
  <si>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</si>
  <si>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</si>
  <si>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</si>
  <si>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</si>
  <si>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</si>
  <si>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</si>
  <si>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</si>
  <si>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</si>
  <si>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</si>
  <si>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</si>
  <si>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</si>
  <si>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</si>
  <si>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</si>
  <si>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</si>
  <si>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</si>
  <si>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</si>
  <si>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</si>
  <si>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</si>
  <si>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</si>
  <si>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</si>
  <si>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</si>
  <si>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</si>
  <si>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</si>
  <si>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</si>
  <si>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</si>
  <si>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</si>
  <si>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</si>
  <si>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</si>
  <si>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</si>
  <si>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</si>
  <si>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</si>
  <si>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</si>
  <si>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</si>
  <si>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</si>
  <si>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</si>
  <si>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</si>
  <si>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</si>
  <si>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</si>
  <si>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</si>
  <si>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</si>
  <si>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</si>
  <si>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</si>
  <si>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</si>
  <si>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</si>
  <si>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</si>
  <si>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</si>
  <si>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</si>
  <si>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</si>
  <si>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</si>
  <si>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</si>
  <si>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</si>
  <si>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</si>
  <si>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</si>
  <si>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</si>
  <si>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</si>
  <si>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</si>
  <si>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</si>
  <si>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</si>
  <si>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</si>
  <si>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</si>
  <si>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</si>
  <si>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</si>
  <si>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</si>
  <si>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</si>
  <si>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</si>
  <si>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</si>
  <si>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</si>
  <si>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</si>
  <si>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</si>
  <si>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</si>
  <si>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</si>
  <si>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</si>
  <si>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</si>
  <si>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</si>
  <si>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</si>
  <si>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</si>
  <si>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</si>
  <si>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</si>
  <si>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</si>
  <si>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</si>
  <si>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</si>
  <si>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</si>
  <si>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</si>
  <si>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</si>
  <si>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</si>
  <si>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</si>
  <si>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</si>
  <si>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</si>
  <si>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</si>
  <si>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</si>
  <si>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</si>
  <si>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</si>
  <si>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</si>
  <si>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</si>
  <si>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</si>
  <si>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</si>
  <si>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</si>
  <si>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</si>
  <si>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</si>
  <si>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</si>
  <si>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</si>
  <si>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</si>
  <si>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</si>
  <si>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</si>
  <si>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</si>
  <si>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</si>
  <si>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</si>
  <si>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</si>
  <si>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</si>
  <si>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</si>
  <si>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</si>
  <si>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</si>
  <si>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</si>
  <si>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</si>
  <si>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</si>
  <si>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</si>
  <si>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</si>
  <si>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</si>
  <si>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</si>
  <si>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</si>
  <si>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</si>
  <si>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</si>
  <si>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</si>
  <si>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</si>
  <si>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</si>
  <si>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</si>
  <si>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</si>
  <si>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</si>
  <si>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</si>
  <si>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</si>
  <si>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</si>
  <si>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</si>
  <si>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</si>
  <si>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</si>
  <si>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</si>
  <si>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</si>
  <si>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</si>
  <si>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</si>
  <si>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</si>
  <si>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</si>
  <si>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</si>
  <si>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</si>
  <si>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</si>
  <si>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</si>
  <si>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</si>
  <si>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</si>
  <si>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</si>
  <si>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</si>
  <si>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</si>
  <si>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</si>
  <si>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</si>
  <si>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</si>
  <si>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</si>
  <si>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</si>
  <si>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</si>
  <si>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</si>
  <si>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</si>
  <si>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</si>
  <si>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</si>
  <si>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</si>
  <si>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</si>
  <si>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</si>
  <si>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</si>
  <si>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</si>
  <si>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</si>
  <si>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</si>
  <si>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</si>
  <si>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</si>
  <si>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</si>
  <si>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</si>
  <si>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</si>
  <si>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</si>
  <si>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</si>
  <si>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</si>
  <si>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</si>
  <si>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</si>
  <si>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</si>
  <si>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</si>
  <si>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</si>
  <si>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</si>
  <si>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</si>
  <si>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</si>
  <si>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</si>
  <si>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</si>
  <si>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</si>
  <si>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</si>
  <si>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</si>
  <si>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</si>
  <si>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</si>
  <si>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</si>
  <si>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</si>
  <si>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</si>
  <si>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</si>
  <si>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</si>
  <si>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</si>
  <si>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</si>
  <si>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</si>
  <si>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</si>
  <si>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</si>
  <si>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</si>
  <si>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</si>
  <si>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</si>
  <si>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</si>
  <si>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</si>
  <si>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</si>
  <si>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</si>
  <si>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</si>
  <si>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</si>
  <si>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</si>
  <si>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</si>
  <si>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</si>
  <si>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</si>
  <si>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</si>
  <si>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</si>
  <si>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</si>
  <si>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</si>
  <si>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</si>
  <si>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</si>
  <si>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</si>
  <si>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</si>
  <si>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</si>
  <si>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</si>
  <si>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</si>
  <si>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</si>
  <si>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</si>
  <si>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</si>
  <si>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</si>
  <si>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</si>
  <si>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</si>
  <si>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</si>
  <si>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</si>
  <si>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</si>
  <si>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</si>
  <si>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</si>
  <si>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</si>
  <si>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</si>
  <si>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</si>
  <si>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</si>
  <si>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</si>
  <si>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</si>
  <si>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</si>
  <si>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</si>
  <si>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</si>
  <si>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</si>
  <si>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</si>
  <si>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</si>
  <si>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</si>
  <si>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</si>
  <si>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</si>
  <si>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</si>
  <si>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</si>
  <si>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</si>
  <si>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</si>
  <si>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</si>
  <si>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</si>
  <si>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</si>
  <si>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</si>
  <si>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</si>
  <si>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</si>
  <si>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</si>
  <si>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</si>
  <si>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</si>
  <si>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</si>
  <si>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</si>
  <si>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</si>
  <si>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</si>
  <si>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</si>
  <si>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</si>
  <si>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</si>
  <si>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</si>
  <si>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</si>
  <si>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</si>
  <si>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</si>
  <si>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</si>
  <si>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</si>
  <si>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</si>
  <si>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</si>
  <si>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</si>
  <si>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</si>
  <si>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</si>
  <si>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</si>
  <si>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</si>
  <si>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</si>
  <si>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</si>
  <si>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</si>
  <si>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</si>
  <si>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</si>
  <si>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</si>
  <si>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</si>
  <si>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</si>
  <si>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</si>
  <si>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</si>
  <si>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</si>
  <si>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</si>
  <si>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</si>
  <si>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</si>
  <si>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</si>
  <si>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</si>
  <si>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</si>
  <si>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</si>
  <si>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</si>
  <si>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</si>
  <si>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</si>
  <si>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</si>
  <si>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</si>
  <si>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</si>
  <si>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</si>
  <si>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</si>
  <si>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</si>
  <si>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</si>
  <si>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</si>
  <si>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</si>
  <si>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</si>
  <si>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</si>
  <si>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</si>
  <si>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</si>
  <si>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</si>
  <si>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</si>
  <si>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</si>
  <si>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</si>
  <si>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</si>
  <si>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</si>
  <si>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</si>
  <si>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</si>
  <si>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</si>
  <si>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</si>
  <si>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</si>
  <si>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</si>
  <si>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</si>
  <si>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</si>
  <si>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</si>
  <si>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</si>
  <si>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</si>
  <si>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</si>
  <si>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</si>
  <si>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</si>
  <si>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</si>
  <si>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</si>
  <si>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</si>
  <si>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</si>
  <si>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</si>
  <si>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</si>
  <si>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</si>
  <si>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</si>
  <si>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</si>
  <si>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</si>
  <si>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</si>
  <si>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</si>
  <si>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</si>
  <si>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</si>
  <si>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</si>
  <si>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</si>
  <si>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</si>
  <si>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</si>
  <si>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</si>
  <si>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</si>
  <si>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</si>
  <si>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</si>
  <si>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</si>
  <si>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</si>
  <si>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</si>
  <si>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</si>
  <si>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</si>
  <si>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</si>
  <si>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</si>
  <si>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</si>
  <si>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</si>
  <si>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</si>
  <si>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</si>
  <si>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</si>
  <si>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</si>
  <si>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</si>
  <si>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</si>
  <si>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</si>
  <si>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</si>
  <si>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</si>
  <si>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</si>
  <si>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</si>
  <si>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</si>
  <si>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</si>
  <si>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</si>
  <si>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</si>
  <si>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</si>
  <si>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</si>
  <si>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</si>
  <si>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</si>
  <si>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</si>
  <si>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</si>
  <si>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</si>
  <si>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</si>
  <si>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</si>
  <si>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</si>
  <si>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</si>
  <si>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</si>
  <si>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</si>
  <si>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</si>
  <si>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</si>
  <si>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</si>
  <si>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</si>
  <si>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</si>
  <si>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</si>
  <si>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</si>
  <si>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</si>
  <si>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</si>
  <si>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</si>
  <si>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</si>
  <si>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</si>
  <si>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</si>
  <si>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</si>
  <si>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</si>
  <si>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</si>
  <si>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</si>
  <si>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</si>
  <si>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</si>
  <si>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</si>
  <si>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</si>
  <si>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</si>
  <si>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</si>
  <si>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</si>
  <si>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</si>
  <si>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</si>
  <si>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</si>
  <si>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</si>
  <si>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</si>
  <si>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</si>
  <si>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</si>
  <si>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</si>
  <si>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</si>
  <si>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</si>
  <si>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</si>
  <si>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</si>
  <si>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</si>
  <si>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</si>
  <si>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</si>
  <si>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</si>
  <si>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</si>
  <si>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</si>
  <si>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</si>
  <si>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</si>
  <si>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</si>
  <si>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</si>
  <si>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</si>
  <si>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</si>
  <si>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</si>
  <si>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</si>
  <si>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</si>
  <si>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</si>
  <si>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</si>
  <si>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</si>
  <si>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</si>
  <si>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</si>
  <si>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</si>
  <si>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</si>
  <si>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</si>
  <si>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</si>
  <si>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</si>
  <si>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</si>
  <si>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</si>
  <si>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</si>
  <si>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</si>
  <si>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</si>
  <si>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</si>
  <si>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</si>
  <si>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</si>
  <si>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</si>
  <si>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</si>
  <si>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</si>
  <si>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</si>
  <si>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</si>
  <si>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</si>
  <si>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</si>
  <si>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</si>
  <si>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</si>
  <si>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</si>
  <si>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</si>
  <si>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</si>
  <si>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</si>
  <si>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</si>
  <si>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</si>
  <si>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</si>
  <si>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</si>
  <si>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</si>
  <si>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</si>
  <si>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</si>
  <si>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</si>
  <si>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</si>
  <si>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</si>
  <si>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</si>
  <si>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</si>
  <si>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</si>
  <si>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</si>
  <si>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</si>
  <si>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</si>
  <si>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</si>
  <si>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</si>
  <si>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</si>
  <si>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</si>
  <si>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</si>
  <si>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</si>
  <si>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</si>
  <si>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</si>
  <si>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</si>
  <si>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</si>
  <si>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</si>
  <si>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</si>
  <si>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</si>
  <si>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</si>
  <si>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</si>
  <si>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</si>
  <si>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</si>
  <si>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</si>
  <si>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</si>
  <si>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</si>
  <si>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</si>
  <si>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</si>
  <si>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</si>
  <si>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</si>
  <si>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</si>
  <si>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</si>
  <si>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</si>
  <si>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</si>
  <si>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</si>
  <si>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</si>
  <si>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</si>
  <si>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</si>
  <si>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</si>
  <si>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</si>
  <si>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</si>
  <si>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</si>
  <si>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</si>
  <si>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</si>
  <si>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</si>
  <si>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</si>
  <si>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</si>
  <si>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</si>
  <si>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</si>
  <si>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</si>
  <si>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</si>
  <si>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</si>
  <si>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</si>
  <si>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</si>
  <si>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</si>
  <si>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</si>
  <si>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</si>
  <si>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</si>
  <si>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</si>
  <si>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</si>
  <si>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</si>
  <si>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</si>
  <si>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</si>
  <si>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</si>
  <si>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</si>
  <si>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</si>
  <si>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</si>
  <si>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</si>
  <si>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</si>
  <si>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</si>
  <si>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</si>
  <si>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</si>
  <si>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</si>
  <si>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</si>
  <si>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</si>
  <si>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</si>
  <si>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</si>
  <si>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</si>
  <si>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</si>
  <si>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</si>
  <si>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</si>
  <si>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</si>
  <si>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</si>
  <si>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</si>
  <si>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</si>
  <si>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</si>
  <si>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</si>
  <si>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</si>
  <si>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</si>
  <si>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</si>
  <si>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</si>
  <si>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</si>
  <si>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</si>
  <si>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</si>
  <si>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</si>
  <si>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</si>
  <si>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</si>
  <si>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</si>
  <si>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</si>
  <si>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</si>
  <si>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</si>
  <si>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</si>
  <si>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</si>
  <si>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</si>
  <si>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</si>
  <si>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</si>
  <si>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</si>
  <si>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</si>
  <si>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</si>
  <si>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</si>
  <si>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</si>
  <si>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</si>
  <si>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</si>
  <si>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</si>
  <si>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</si>
  <si>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</si>
  <si>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</si>
  <si>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</si>
  <si>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</si>
  <si>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</si>
  <si>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</si>
  <si>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</si>
  <si>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</si>
  <si>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</si>
  <si>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</si>
  <si>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</si>
  <si>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</si>
  <si>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</si>
  <si>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</si>
  <si>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</si>
  <si>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</si>
  <si>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</si>
  <si>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</si>
  <si>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</si>
  <si>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</si>
  <si>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</si>
  <si>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</si>
  <si>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</si>
  <si>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</si>
  <si>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</si>
  <si>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</si>
  <si>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</si>
  <si>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</si>
  <si>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</si>
  <si>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</si>
  <si>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</si>
  <si>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</si>
  <si>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</si>
  <si>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</si>
  <si>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</si>
  <si>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</si>
  <si>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</si>
  <si>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</si>
  <si>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</si>
  <si>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</si>
  <si>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</si>
  <si>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</si>
  <si>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</si>
  <si>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</si>
  <si>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</si>
  <si>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</si>
  <si>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</si>
  <si>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</si>
  <si>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</si>
  <si>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</si>
  <si>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</si>
  <si>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</si>
  <si>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</si>
  <si>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</si>
  <si>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</si>
  <si>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</si>
  <si>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</si>
  <si>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</si>
  <si>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</si>
  <si>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</si>
  <si>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</si>
  <si>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</si>
  <si>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</si>
  <si>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</si>
  <si>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</si>
  <si>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</si>
  <si>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</si>
  <si>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</si>
  <si>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</si>
  <si>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</si>
  <si>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</si>
  <si>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</si>
  <si>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</si>
  <si>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</si>
  <si>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</si>
  <si>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</si>
  <si>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</si>
  <si>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</si>
  <si>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</si>
  <si>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</si>
  <si>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</si>
  <si>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</si>
  <si>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</si>
  <si>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</si>
  <si>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</si>
  <si>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</si>
  <si>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</si>
  <si>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</si>
  <si>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</si>
  <si>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</si>
  <si>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</si>
  <si>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</si>
  <si>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</si>
  <si>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</si>
  <si>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</si>
  <si>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</si>
  <si>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</si>
  <si>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</si>
  <si>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</si>
  <si>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</si>
  <si>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</si>
  <si>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</si>
  <si>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</si>
  <si>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</si>
  <si>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</si>
  <si>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</si>
  <si>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</si>
  <si>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</si>
  <si>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</si>
  <si>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</si>
  <si>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</si>
  <si>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</si>
  <si>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</si>
  <si>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</si>
  <si>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</si>
  <si>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</si>
  <si>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</si>
  <si>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</si>
  <si>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</si>
  <si>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</si>
  <si>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</si>
  <si>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</si>
  <si>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</si>
  <si>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</si>
  <si>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</si>
  <si>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</si>
  <si>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</si>
  <si>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</si>
  <si>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</si>
  <si>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</si>
  <si>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</si>
  <si>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</si>
  <si>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</si>
  <si>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</si>
  <si>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</si>
  <si>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</si>
  <si>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</si>
  <si>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</si>
  <si>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</si>
  <si>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</si>
  <si>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</si>
  <si>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</si>
  <si>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</si>
  <si>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</si>
  <si>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</si>
  <si>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</si>
  <si>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</si>
  <si>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</si>
  <si>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</si>
  <si>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</si>
  <si>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</si>
  <si>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</si>
  <si>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</si>
  <si>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</si>
  <si>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</si>
  <si>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</si>
  <si>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</si>
  <si>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</si>
  <si>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</si>
  <si>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</si>
  <si>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</si>
  <si>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</si>
  <si>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</si>
  <si>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</si>
  <si>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</si>
  <si>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</si>
  <si>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</si>
  <si>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</si>
  <si>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</si>
  <si>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</si>
  <si>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</si>
  <si>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</si>
  <si>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</si>
  <si>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</si>
  <si>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</si>
  <si>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</si>
  <si>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</si>
  <si>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</si>
  <si>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</si>
  <si>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</si>
  <si>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</si>
  <si>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</si>
  <si>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</si>
  <si>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</si>
  <si>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</si>
  <si>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</si>
  <si>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</si>
  <si>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</si>
  <si>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</si>
  <si>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</si>
  <si>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</si>
  <si>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</si>
  <si>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</si>
  <si>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</si>
  <si>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</si>
  <si>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</si>
  <si>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</si>
  <si>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</si>
  <si>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</si>
  <si>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</si>
  <si>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</si>
  <si>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</si>
  <si>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</si>
  <si>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</si>
  <si>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</si>
  <si>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</si>
  <si>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</si>
  <si>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</si>
  <si>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</si>
  <si>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</si>
  <si>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</si>
  <si>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</si>
  <si>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</si>
  <si>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</si>
  <si>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</si>
  <si>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</si>
  <si>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</si>
  <si>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</si>
  <si>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</si>
  <si>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</si>
  <si>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</si>
  <si>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</si>
  <si>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</si>
  <si>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</si>
  <si>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</si>
  <si>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</si>
  <si>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</si>
  <si>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</si>
  <si>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</si>
  <si>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</si>
  <si>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</si>
  <si>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</si>
  <si>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</si>
  <si>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</si>
  <si>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</si>
  <si>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</si>
  <si>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</si>
  <si>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</si>
  <si>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</si>
  <si>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</si>
  <si>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</si>
  <si>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</si>
  <si>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</si>
  <si>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</si>
  <si>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</si>
  <si>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</si>
  <si>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</si>
  <si>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</si>
  <si>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</si>
  <si>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</si>
  <si>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</si>
  <si>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</si>
  <si>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</si>
  <si>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</si>
  <si>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</si>
  <si>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</si>
  <si>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</si>
  <si>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</si>
  <si>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</si>
  <si>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</si>
  <si>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</si>
  <si>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</si>
  <si>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</si>
  <si>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</si>
  <si>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</si>
  <si>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</si>
  <si>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</si>
  <si>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</si>
  <si>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</si>
  <si>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</si>
  <si>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</si>
  <si>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</si>
  <si>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</si>
  <si>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</si>
  <si>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</si>
  <si>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</si>
  <si>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</si>
  <si>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</si>
  <si>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</si>
  <si>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</si>
  <si>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</si>
  <si>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</si>
  <si>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</si>
  <si>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</si>
  <si>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</si>
  <si>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</si>
  <si>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</si>
  <si>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</si>
  <si>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</si>
  <si>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</si>
  <si>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</si>
  <si>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</si>
  <si>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</si>
  <si>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</si>
  <si>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</si>
  <si>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</si>
  <si>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</si>
  <si>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</si>
  <si>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</si>
  <si>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</si>
  <si>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</si>
  <si>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</si>
  <si>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</si>
  <si>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</si>
  <si>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</si>
  <si>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</si>
  <si>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</si>
  <si>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</si>
  <si>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</si>
  <si>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</si>
  <si>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</si>
  <si>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</si>
  <si>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</si>
  <si>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</si>
  <si>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</si>
  <si>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</si>
  <si>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</si>
  <si>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</si>
  <si>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</si>
  <si>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</si>
  <si>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</si>
  <si>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</si>
  <si>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</si>
  <si>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</si>
  <si>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</si>
  <si>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</si>
  <si>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</si>
  <si>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</si>
  <si>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</si>
  <si>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</si>
  <si>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</si>
  <si>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</si>
  <si>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</si>
  <si>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</si>
  <si>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</si>
  <si>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</si>
  <si>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</si>
  <si>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</si>
  <si>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</si>
  <si>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</si>
  <si>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</si>
  <si>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</si>
  <si>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</si>
  <si>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</si>
  <si>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</si>
  <si>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</si>
  <si>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</si>
  <si>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</si>
  <si>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</si>
  <si>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</si>
  <si>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</si>
  <si>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</si>
  <si>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</si>
  <si>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</si>
  <si>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</si>
  <si>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</si>
  <si>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</si>
  <si>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</si>
  <si>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</si>
  <si>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</si>
  <si>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</si>
  <si>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</si>
  <si>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</si>
  <si>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</si>
  <si>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</si>
  <si>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</si>
  <si>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</si>
  <si>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</si>
  <si>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</si>
  <si>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</si>
  <si>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</si>
  <si>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</si>
  <si>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</si>
  <si>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</si>
  <si>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</si>
  <si>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</si>
  <si>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</si>
  <si>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</si>
  <si>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</si>
  <si>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</si>
  <si>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</si>
  <si>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</si>
  <si>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</si>
  <si>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</si>
  <si>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</si>
  <si>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</si>
  <si>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</si>
  <si>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</si>
  <si>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</si>
  <si>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</si>
  <si>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</si>
  <si>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</si>
  <si>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</si>
  <si>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</si>
  <si>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</si>
  <si>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</si>
  <si>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</si>
  <si>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</si>
  <si>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</si>
  <si>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</si>
  <si>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</si>
  <si>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</si>
  <si>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</si>
  <si>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</si>
  <si>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</si>
  <si>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</si>
  <si>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</si>
  <si>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</si>
  <si>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</si>
  <si>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</si>
  <si>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</si>
  <si>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</si>
  <si>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</si>
  <si>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</si>
  <si>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</si>
  <si>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</si>
  <si>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</si>
  <si>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</si>
  <si>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</si>
  <si>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</si>
  <si>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</si>
  <si>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</si>
  <si>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</si>
  <si>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</si>
  <si>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</si>
  <si>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</si>
  <si>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</si>
  <si>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</si>
  <si>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</si>
  <si>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</si>
  <si>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</si>
  <si>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</si>
  <si>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</si>
  <si>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</si>
  <si>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</si>
  <si>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</si>
  <si>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</si>
  <si>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</si>
  <si>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</si>
  <si>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</si>
  <si>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</si>
  <si>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</si>
  <si>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</si>
  <si>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</si>
  <si>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</si>
  <si>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</si>
  <si>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</si>
  <si>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</si>
  <si>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</si>
  <si>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</si>
  <si>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</si>
  <si>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</si>
  <si>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</si>
  <si>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</si>
  <si>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</si>
  <si>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</si>
  <si>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</si>
  <si>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</si>
  <si>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</si>
  <si>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</si>
  <si>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</si>
  <si>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</si>
  <si>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</si>
  <si>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</si>
  <si>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</si>
  <si>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</si>
  <si>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</si>
  <si>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</si>
  <si>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</si>
  <si>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</si>
  <si>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</si>
  <si>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</si>
  <si>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</si>
  <si>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</si>
  <si>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</si>
  <si>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</si>
  <si>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</si>
  <si>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</si>
  <si>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</si>
  <si>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</si>
  <si>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</si>
  <si>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</si>
  <si>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</si>
  <si>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</si>
  <si>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</si>
  <si>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</si>
  <si>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</si>
  <si>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</si>
  <si>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</si>
  <si>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</si>
  <si>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</si>
  <si>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</si>
  <si>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</si>
  <si>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</si>
  <si>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</si>
  <si>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</si>
  <si>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</si>
  <si>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</si>
  <si>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</si>
  <si>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</si>
  <si>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</si>
  <si>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</si>
  <si>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</si>
  <si>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</si>
  <si>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</si>
  <si>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</si>
  <si>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</si>
  <si>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</si>
  <si>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</si>
  <si>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</si>
  <si>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</si>
  <si>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</si>
  <si>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</si>
  <si>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</si>
  <si>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</si>
  <si>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</si>
  <si>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</si>
  <si>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</si>
  <si>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</si>
  <si>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</si>
  <si>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</si>
  <si>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</si>
  <si>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</si>
  <si>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</si>
  <si>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</si>
  <si>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</si>
  <si>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</si>
  <si>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</si>
  <si>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</si>
  <si>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</si>
  <si>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</si>
  <si>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</si>
  <si>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</si>
  <si>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</si>
  <si>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</si>
  <si>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</si>
  <si>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</si>
  <si>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</si>
  <si>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</si>
  <si>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</si>
  <si>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</si>
  <si>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</si>
  <si>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</si>
  <si>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</si>
  <si>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</si>
  <si>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</si>
  <si>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</si>
  <si>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</si>
  <si>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</si>
  <si>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</si>
  <si>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</si>
  <si>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</si>
  <si>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</si>
  <si>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</si>
  <si>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</si>
  <si>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</si>
  <si>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</si>
  <si>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</si>
  <si>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</si>
  <si>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</si>
  <si>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</si>
  <si>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</si>
  <si>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</si>
  <si>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</si>
  <si>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</si>
  <si>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</si>
  <si>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</si>
  <si>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</si>
  <si>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</si>
  <si>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</si>
  <si>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</si>
  <si>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</si>
  <si>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</si>
  <si>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</si>
  <si>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</si>
  <si>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</si>
  <si>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</si>
  <si>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</si>
  <si>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</si>
  <si>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</si>
  <si>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</si>
  <si>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</si>
  <si>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</si>
  <si>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</si>
  <si>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</si>
  <si>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</si>
  <si>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</si>
  <si>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</si>
  <si>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</si>
  <si>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</si>
  <si>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</si>
  <si>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</si>
  <si>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</si>
  <si>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</si>
  <si>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</si>
  <si>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</si>
  <si>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</si>
  <si>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</si>
  <si>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</si>
  <si>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</si>
  <si>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</si>
  <si>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</si>
  <si>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</si>
  <si>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</si>
  <si>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</si>
  <si>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</si>
  <si>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</si>
  <si>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</si>
  <si>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</si>
  <si>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</si>
  <si>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</si>
  <si>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</si>
  <si>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</si>
  <si>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</si>
  <si>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</si>
  <si>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</si>
  <si>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</si>
  <si>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</si>
  <si>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</si>
  <si>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</si>
  <si>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</si>
  <si>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</si>
  <si>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</si>
  <si>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</si>
  <si>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</si>
  <si>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</si>
  <si>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</si>
  <si>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</si>
  <si>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</si>
  <si>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</si>
  <si>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</si>
  <si>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</si>
  <si>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</si>
  <si>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</si>
  <si>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</si>
  <si>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</si>
  <si>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</si>
  <si>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</si>
  <si>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</si>
  <si>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</si>
  <si>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</si>
  <si>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</si>
  <si>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</si>
  <si>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</si>
  <si>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</si>
  <si>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</si>
  <si>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</si>
  <si>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</si>
  <si>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</si>
  <si>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</si>
  <si>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</si>
  <si>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</si>
  <si>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</si>
  <si>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</si>
  <si>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</si>
  <si>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</si>
  <si>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</si>
  <si>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</si>
  <si>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</si>
  <si>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</si>
  <si>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</si>
  <si>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</si>
  <si>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</si>
  <si>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</si>
  <si>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</si>
  <si>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</si>
  <si>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</si>
  <si>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</si>
  <si>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</si>
  <si>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</si>
  <si>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</si>
  <si>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</si>
  <si>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</si>
  <si>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</si>
  <si>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</si>
  <si>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</si>
  <si>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</si>
  <si>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</si>
  <si>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</si>
  <si>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</si>
  <si>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</si>
  <si>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</si>
  <si>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</si>
  <si>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</si>
  <si>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</si>
  <si>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</si>
  <si>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</si>
  <si>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</si>
  <si>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</si>
  <si>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</si>
  <si>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</si>
  <si>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</si>
  <si>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</si>
  <si>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</si>
  <si>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</si>
  <si>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</si>
  <si>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</si>
  <si>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</si>
  <si>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</si>
  <si>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</si>
  <si>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</si>
  <si>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</si>
  <si>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</si>
  <si>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</si>
  <si>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</si>
  <si>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</si>
  <si>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</si>
  <si>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</si>
  <si>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</si>
  <si>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</si>
  <si>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</si>
  <si>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</si>
  <si>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</si>
  <si>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</si>
  <si>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</si>
  <si>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</si>
  <si>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</si>
  <si>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</si>
  <si>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</si>
  <si>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</si>
  <si>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</si>
  <si>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</si>
  <si>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</si>
  <si>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</si>
  <si>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</si>
  <si>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</si>
  <si>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</si>
  <si>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</si>
  <si>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</si>
  <si>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</si>
  <si>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</si>
  <si>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</si>
  <si>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</si>
  <si>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</si>
  <si>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</si>
  <si>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</si>
  <si>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</si>
  <si>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</si>
  <si>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</si>
  <si>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</si>
  <si>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</si>
  <si>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</si>
  <si>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</si>
  <si>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</si>
  <si>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</si>
  <si>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</si>
  <si>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</si>
  <si>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</si>
  <si>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</si>
  <si>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</si>
  <si>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</si>
  <si>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</si>
  <si>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</si>
  <si>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</si>
  <si>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</si>
  <si>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</si>
  <si>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</si>
  <si>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</si>
  <si>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</si>
  <si>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</si>
  <si>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</si>
  <si>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</si>
  <si>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</si>
  <si>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</si>
  <si>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</si>
  <si>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</si>
  <si>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</si>
  <si>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</si>
  <si>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</si>
  <si>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</si>
  <si>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</si>
  <si>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</si>
  <si>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</si>
  <si>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</si>
  <si>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</si>
  <si>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</si>
  <si>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</si>
  <si>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</si>
  <si>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</si>
  <si>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</si>
  <si>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</si>
  <si>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</si>
  <si>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</si>
  <si>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</si>
  <si>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</si>
  <si>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</si>
  <si>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</si>
  <si>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</si>
  <si>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</si>
  <si>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</si>
  <si>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</si>
  <si>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</si>
  <si>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</si>
  <si>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</si>
  <si>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</si>
  <si>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</si>
  <si>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</si>
  <si>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</si>
  <si>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</si>
  <si>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</si>
  <si>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</si>
  <si>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</si>
  <si>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</si>
  <si>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</si>
  <si>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</si>
  <si>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</si>
  <si>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</si>
  <si>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</si>
  <si>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</si>
  <si>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</si>
  <si>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</si>
  <si>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</si>
  <si>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</si>
  <si>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</si>
  <si>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</si>
  <si>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</si>
  <si>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</si>
  <si>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</si>
  <si>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</si>
  <si>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</si>
  <si>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</si>
  <si>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</si>
  <si>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</si>
  <si>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</si>
  <si>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</si>
  <si>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</si>
  <si>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</si>
  <si>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</si>
  <si>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</si>
  <si>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</si>
  <si>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</si>
  <si>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</si>
  <si>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</si>
  <si>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</si>
  <si>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</si>
  <si>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</si>
  <si>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</si>
  <si>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</si>
  <si>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</si>
  <si>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</si>
  <si>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</si>
  <si>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</si>
  <si>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</si>
  <si>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</si>
  <si>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</si>
  <si>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</si>
  <si>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</si>
  <si>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</si>
  <si>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</si>
  <si>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</si>
  <si>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</si>
  <si>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</si>
  <si>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</si>
  <si>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</si>
  <si>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</si>
  <si>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</si>
  <si>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</si>
  <si>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</si>
  <si>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</si>
  <si>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</si>
  <si>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</si>
  <si>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</si>
  <si>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</si>
  <si>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</si>
  <si>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</si>
  <si>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</si>
  <si>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</si>
  <si>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</si>
  <si>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</si>
  <si>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</si>
  <si>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</si>
  <si>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</si>
  <si>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</si>
  <si>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</si>
  <si>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</si>
  <si>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</si>
  <si>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</si>
  <si>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</si>
  <si>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</si>
  <si>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</si>
  <si>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</si>
  <si>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</si>
  <si>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</si>
  <si>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</si>
  <si>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</si>
  <si>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</si>
  <si>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</si>
  <si>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</si>
  <si>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</si>
  <si>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</si>
  <si>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</si>
  <si>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</si>
  <si>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</si>
  <si>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</si>
  <si>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</si>
  <si>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</si>
  <si>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</si>
  <si>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</si>
  <si>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</si>
  <si>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</si>
  <si>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</si>
  <si>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</si>
  <si>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</si>
  <si>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</si>
  <si>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</si>
  <si>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</si>
  <si>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</si>
  <si>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</si>
  <si>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</si>
  <si>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</si>
  <si>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</si>
  <si>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</si>
  <si>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</si>
  <si>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</si>
  <si>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</si>
  <si>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</si>
  <si>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</si>
  <si>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</si>
  <si>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</si>
  <si>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</si>
  <si>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</si>
  <si>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</si>
  <si>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</si>
  <si>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</si>
  <si>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</si>
  <si>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</si>
  <si>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</si>
  <si>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</si>
  <si>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</si>
  <si>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</si>
  <si>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</si>
  <si>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</si>
  <si>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</si>
  <si>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</si>
  <si>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</si>
  <si>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</si>
  <si>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</si>
  <si>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</si>
  <si>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</si>
  <si>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</si>
  <si>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</si>
  <si>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</si>
  <si>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</si>
  <si>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</si>
  <si>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</si>
  <si>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</si>
  <si>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</si>
  <si>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</si>
  <si>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</si>
  <si>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</si>
  <si>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</si>
  <si>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</si>
  <si>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</si>
  <si>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</si>
  <si>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</si>
  <si>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</si>
  <si>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</si>
  <si>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</si>
  <si>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</si>
  <si>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</si>
  <si>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</si>
  <si>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</si>
  <si>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</si>
  <si>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</si>
  <si>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</si>
  <si>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</si>
  <si>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</si>
  <si>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</si>
  <si>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</si>
  <si>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</si>
  <si>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</si>
  <si>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</si>
  <si>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</si>
  <si>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</si>
  <si>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</si>
  <si>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</si>
  <si>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</si>
  <si>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</si>
  <si>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</si>
  <si>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</si>
  <si>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</si>
  <si>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</si>
  <si>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</si>
  <si>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</si>
  <si>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</si>
  <si>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</si>
  <si>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</si>
  <si>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</si>
  <si>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</si>
  <si>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</si>
  <si>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</si>
  <si>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</si>
  <si>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</si>
  <si>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</si>
  <si>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</si>
  <si>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</si>
  <si>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</si>
  <si>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</si>
  <si>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</si>
  <si>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</si>
  <si>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</si>
  <si>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</si>
  <si>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</si>
  <si>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</si>
  <si>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</si>
  <si>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</si>
  <si>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</si>
  <si>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</si>
  <si>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</si>
  <si>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</si>
  <si>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</si>
  <si>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</si>
  <si>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</si>
  <si>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</si>
  <si>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</si>
  <si>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</si>
  <si>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</si>
  <si>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</si>
  <si>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</si>
  <si>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</si>
  <si>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</si>
  <si>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</si>
  <si>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</si>
  <si>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</si>
  <si>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</si>
  <si>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</si>
  <si>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</si>
  <si>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</si>
  <si>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</si>
  <si>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</si>
  <si>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</si>
  <si>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</si>
  <si>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</si>
  <si>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</si>
  <si>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</si>
  <si>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</si>
  <si>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</si>
  <si>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</si>
  <si>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</si>
  <si>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</si>
  <si>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</si>
  <si>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</si>
  <si>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</si>
  <si>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</si>
  <si>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</si>
  <si>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</si>
  <si>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</si>
  <si>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</si>
  <si>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</si>
  <si>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</si>
  <si>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</si>
  <si>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</si>
  <si>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</si>
  <si>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</si>
  <si>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</si>
  <si>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</si>
  <si>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</si>
  <si>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</si>
  <si>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</si>
  <si>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</si>
  <si>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</si>
  <si>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</si>
  <si>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</si>
  <si>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</si>
  <si>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</si>
  <si>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</si>
  <si>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</si>
  <si>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</si>
  <si>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</si>
  <si>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</si>
  <si>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</si>
  <si>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</si>
  <si>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</si>
  <si>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</si>
  <si>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</si>
  <si>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</si>
  <si>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</si>
  <si>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</si>
  <si>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</si>
  <si>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</si>
  <si>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</si>
  <si>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</si>
  <si>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</si>
  <si>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</si>
  <si>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</si>
  <si>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</si>
  <si>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</si>
  <si>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</si>
  <si>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</si>
  <si>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</si>
  <si>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</si>
  <si>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</si>
  <si>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</si>
  <si>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</si>
  <si>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</si>
  <si>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</si>
  <si>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</si>
  <si>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</si>
  <si>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</si>
  <si>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</si>
  <si>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</si>
  <si>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</si>
  <si>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</si>
  <si>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</si>
  <si>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</si>
  <si>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</si>
  <si>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</si>
  <si>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</si>
  <si>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</si>
  <si>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</si>
  <si>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</si>
  <si>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</si>
  <si>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</si>
  <si>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</si>
  <si>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</si>
  <si>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</si>
  <si>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</si>
  <si>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</si>
  <si>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</si>
  <si>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</si>
  <si>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</si>
  <si>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</si>
  <si>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</si>
  <si>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</si>
  <si>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</si>
  <si>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</si>
  <si>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</si>
  <si>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</si>
  <si>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</si>
  <si>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</si>
  <si>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</si>
  <si>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</si>
  <si>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</si>
  <si>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</si>
  <si>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</si>
  <si>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</si>
  <si>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</si>
  <si>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</si>
  <si>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</si>
  <si>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</si>
  <si>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</si>
  <si>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</si>
  <si>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</si>
  <si>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</si>
  <si>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</si>
  <si>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</si>
  <si>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</si>
  <si>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</si>
  <si>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</si>
  <si>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</si>
  <si>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</si>
  <si>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</si>
  <si>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</si>
  <si>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</si>
  <si>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</si>
  <si>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</si>
  <si>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</si>
  <si>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</si>
  <si>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</si>
  <si>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</si>
  <si>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</si>
  <si>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</si>
  <si>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</si>
  <si>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</si>
  <si>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</si>
  <si>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</si>
  <si>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</si>
  <si>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</si>
  <si>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</si>
  <si>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</si>
  <si>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</si>
  <si>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</si>
  <si>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</si>
  <si>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</si>
  <si>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</si>
  <si>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</si>
  <si>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</si>
  <si>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</si>
  <si>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</si>
  <si>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</si>
  <si>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</si>
  <si>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</si>
  <si>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</si>
  <si>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</si>
  <si>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</si>
  <si>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</si>
  <si>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</si>
  <si>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</si>
  <si>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</si>
  <si>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</si>
  <si>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</si>
  <si>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</si>
  <si>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</si>
  <si>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</si>
  <si>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</si>
  <si>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</si>
  <si>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</si>
  <si>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</si>
  <si>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</si>
  <si>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</si>
  <si>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</si>
  <si>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</si>
  <si>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</si>
  <si>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</si>
  <si>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</si>
  <si>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</si>
  <si>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</si>
  <si>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</si>
  <si>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</si>
  <si>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</si>
  <si>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</si>
  <si>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</si>
  <si>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</si>
  <si>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</si>
  <si>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</si>
  <si>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</si>
  <si>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</si>
  <si>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</si>
  <si>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</si>
  <si>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</si>
  <si>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</si>
  <si>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</si>
  <si>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</si>
  <si>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</si>
  <si>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</si>
  <si>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</si>
  <si>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</si>
  <si>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</si>
  <si>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</si>
  <si>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</si>
  <si>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</si>
  <si>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</si>
  <si>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</si>
  <si>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</si>
  <si>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</si>
  <si>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</si>
  <si>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</si>
  <si>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</si>
  <si>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</si>
  <si>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</si>
  <si>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</si>
  <si>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</si>
  <si>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</si>
  <si>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</si>
  <si>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</si>
  <si>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</si>
  <si>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</si>
  <si>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</si>
  <si>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</si>
  <si>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</si>
  <si>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</si>
  <si>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</si>
  <si>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</si>
  <si>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</si>
  <si>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</si>
  <si>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</si>
  <si>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</si>
  <si>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</si>
  <si>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</si>
  <si>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</si>
  <si>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</si>
  <si>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</si>
  <si>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</si>
  <si>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</si>
  <si>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</si>
  <si>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</si>
  <si>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</si>
  <si>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</si>
  <si>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</si>
  <si>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</si>
  <si>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</si>
  <si>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</si>
  <si>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</si>
  <si>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</si>
  <si>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</si>
  <si>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</si>
  <si>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</si>
  <si>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</si>
  <si>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</si>
  <si>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</si>
  <si>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</si>
  <si>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</si>
  <si>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</si>
  <si>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</si>
  <si>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</si>
  <si>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</si>
  <si>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</si>
  <si>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</si>
  <si>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</si>
  <si>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</si>
  <si>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</si>
  <si>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</si>
  <si>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</si>
  <si>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</si>
  <si>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</si>
  <si>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</si>
  <si>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</si>
  <si>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</si>
  <si>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</si>
  <si>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</si>
  <si>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</si>
  <si>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</si>
  <si>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</si>
  <si>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</si>
  <si>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</si>
  <si>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</si>
  <si>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</si>
  <si>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</si>
  <si>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</si>
  <si>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</si>
  <si>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</si>
  <si>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</si>
  <si>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</si>
  <si>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</si>
  <si>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</si>
  <si>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</si>
  <si>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</si>
  <si>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</si>
  <si>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</si>
  <si>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</si>
  <si>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</si>
  <si>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</si>
  <si>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</si>
  <si>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</si>
  <si>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</si>
  <si>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</si>
  <si>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</si>
  <si>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</si>
  <si>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</si>
  <si>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</si>
  <si>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</si>
  <si>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</si>
  <si>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</si>
  <si>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</si>
  <si>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</si>
  <si>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</si>
  <si>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</si>
  <si>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</si>
  <si>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</si>
  <si>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</si>
  <si>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</si>
  <si>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</si>
  <si>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</si>
  <si>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</si>
  <si>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</si>
  <si>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</si>
  <si>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</si>
  <si>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</si>
  <si>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</si>
  <si>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</si>
  <si>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</si>
  <si>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</si>
  <si>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</si>
  <si>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</si>
  <si>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</si>
  <si>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</si>
  <si>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</si>
  <si>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</si>
  <si>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</si>
  <si>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</si>
  <si>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</si>
  <si>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</si>
  <si>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</si>
  <si>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</si>
  <si>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</si>
  <si>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</si>
  <si>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</si>
  <si>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</si>
  <si>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</si>
  <si>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</si>
  <si>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</si>
  <si>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</si>
  <si>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</si>
  <si>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</si>
  <si>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</si>
  <si>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</si>
  <si>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</si>
  <si>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</si>
  <si>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</si>
  <si>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</si>
  <si>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</si>
  <si>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</si>
  <si>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</si>
  <si>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</si>
  <si>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</si>
  <si>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</si>
  <si>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</si>
  <si>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</si>
  <si>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</si>
  <si>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</si>
  <si>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</si>
  <si>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</si>
  <si>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</si>
  <si>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</si>
  <si>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</si>
  <si>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</si>
  <si>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</si>
  <si>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</si>
  <si>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</si>
  <si>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</si>
  <si>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</si>
  <si>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</si>
  <si>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</si>
  <si>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</si>
  <si>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</si>
  <si>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</si>
  <si>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</si>
  <si>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</si>
  <si>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</si>
  <si>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</si>
  <si>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</si>
  <si>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</si>
  <si>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</si>
  <si>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</si>
  <si>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</si>
  <si>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</si>
  <si>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</si>
  <si>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</si>
  <si>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</si>
  <si>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</si>
  <si>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</si>
  <si>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</si>
  <si>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</si>
  <si>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</si>
  <si>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</si>
  <si>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</si>
  <si>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</si>
  <si>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</si>
  <si>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</si>
  <si>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</si>
  <si>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</si>
  <si>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</si>
  <si>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</si>
  <si>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</si>
  <si>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</si>
  <si>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</si>
  <si>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</si>
  <si>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</si>
  <si>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</si>
  <si>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</si>
  <si>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</si>
  <si>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</si>
  <si>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</si>
  <si>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</si>
  <si>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</si>
  <si>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</si>
  <si>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</si>
  <si>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</si>
  <si>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</si>
  <si>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</si>
  <si>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</si>
  <si>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</si>
  <si>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</si>
  <si>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</si>
  <si>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</si>
  <si>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</si>
  <si>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</si>
  <si>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</si>
  <si>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</si>
  <si>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</si>
  <si>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</si>
  <si>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</si>
  <si>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</si>
  <si>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</si>
  <si>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</si>
  <si>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</si>
  <si>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</si>
  <si>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</si>
  <si>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</si>
  <si>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</si>
  <si>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</si>
  <si>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</si>
  <si>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</si>
  <si>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</si>
  <si>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</si>
  <si>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</si>
  <si>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</si>
  <si>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</si>
  <si>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</si>
  <si>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</si>
  <si>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</si>
  <si>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</si>
  <si>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</si>
  <si>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</si>
  <si>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</si>
  <si>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</si>
  <si>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</si>
  <si>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</si>
  <si>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</si>
  <si>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</si>
  <si>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</si>
  <si>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</si>
  <si>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</si>
  <si>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</si>
  <si>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</si>
  <si>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</si>
  <si>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</si>
  <si>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</si>
  <si>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</si>
  <si>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</si>
  <si>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</si>
  <si>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</si>
  <si>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</si>
  <si>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</si>
  <si>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</si>
  <si>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</si>
  <si>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</si>
  <si>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</si>
  <si>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</si>
  <si>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</si>
  <si>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</si>
  <si>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</si>
  <si>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</si>
  <si>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</si>
  <si>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</si>
  <si>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</si>
  <si>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</si>
  <si>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</si>
  <si>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</si>
  <si>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</si>
  <si>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</si>
  <si>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</si>
  <si>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</si>
  <si>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</si>
  <si>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</si>
  <si>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</si>
  <si>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</si>
  <si>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</si>
  <si>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</si>
  <si>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</si>
  <si>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</si>
  <si>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</si>
  <si>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</si>
  <si>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</si>
  <si>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</si>
  <si>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</si>
  <si>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</si>
  <si>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</si>
  <si>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</si>
  <si>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</si>
  <si>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</si>
  <si>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</si>
  <si>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</si>
  <si>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</si>
  <si>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</si>
  <si>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</si>
  <si>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</si>
  <si>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</si>
  <si>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</si>
  <si>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</si>
  <si>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</si>
  <si>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</si>
  <si>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</si>
  <si>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</si>
  <si>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</si>
  <si>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</si>
  <si>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</si>
  <si>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</si>
  <si>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</si>
  <si>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</si>
  <si>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</si>
  <si>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</si>
  <si>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</si>
  <si>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</si>
  <si>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</si>
  <si>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</si>
  <si>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</si>
  <si>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</si>
  <si>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</si>
  <si>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</si>
  <si>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</si>
  <si>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</si>
  <si>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</si>
  <si>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</si>
  <si>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</si>
  <si>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</si>
  <si>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</si>
  <si>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</si>
  <si>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</si>
  <si>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</si>
  <si>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</si>
  <si>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</si>
  <si>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</si>
  <si>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</si>
  <si>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</si>
  <si>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</si>
  <si>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</si>
  <si>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</si>
  <si>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</si>
  <si>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</si>
  <si>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</si>
  <si>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</si>
  <si>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</si>
  <si>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</si>
  <si>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</si>
  <si>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</si>
  <si>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</si>
  <si>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</si>
  <si>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</si>
  <si>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</si>
  <si>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</si>
  <si>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</si>
  <si>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</si>
  <si>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</si>
  <si>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</si>
  <si>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</si>
  <si>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</si>
  <si>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</si>
  <si>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</si>
  <si>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</si>
  <si>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</si>
  <si>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</si>
  <si>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</si>
  <si>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</si>
  <si>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</si>
  <si>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</si>
  <si>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</si>
  <si>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</si>
  <si>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</si>
  <si>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</si>
  <si>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</si>
  <si>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</si>
  <si>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</si>
  <si>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</si>
  <si>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</si>
  <si>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</si>
  <si>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</si>
  <si>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</si>
  <si>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</si>
  <si>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</si>
  <si>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</si>
  <si>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</si>
  <si>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</si>
  <si>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</si>
  <si>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</si>
  <si>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</si>
  <si>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</si>
  <si>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</si>
  <si>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</si>
  <si>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</si>
  <si>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</si>
  <si>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</si>
  <si>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</si>
  <si>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</si>
  <si>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</si>
  <si>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</si>
  <si>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</si>
  <si>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</si>
  <si>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</si>
  <si>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</si>
  <si>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</si>
  <si>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</si>
  <si>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</si>
  <si>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</si>
  <si>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</si>
  <si>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</si>
  <si>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</si>
  <si>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</si>
  <si>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</si>
  <si>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</si>
  <si>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</si>
  <si>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</si>
  <si>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</si>
  <si>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</si>
  <si>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</si>
  <si>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</si>
  <si>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</si>
  <si>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</si>
  <si>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</si>
  <si>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</si>
  <si>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</si>
  <si>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</si>
  <si>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</si>
  <si>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</si>
  <si>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</si>
  <si>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</si>
  <si>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</si>
  <si>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</si>
  <si>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</si>
  <si>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</si>
  <si>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</si>
  <si>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</si>
  <si>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</si>
  <si>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</si>
  <si>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</si>
  <si>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</si>
  <si>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</si>
  <si>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</si>
  <si>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</si>
  <si>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</si>
  <si>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</si>
  <si>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</si>
  <si>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</si>
  <si>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</si>
  <si>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</si>
  <si>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</si>
  <si>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</si>
  <si>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</si>
  <si>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</si>
  <si>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</si>
  <si>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</si>
  <si>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</si>
  <si>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</si>
  <si>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</si>
  <si>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</si>
  <si>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</si>
  <si>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</si>
  <si>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</si>
  <si>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</si>
  <si>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</si>
  <si>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</si>
  <si>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</si>
  <si>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</si>
  <si>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</si>
  <si>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</si>
  <si>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</si>
  <si>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</si>
  <si>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</si>
  <si>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</si>
  <si>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</si>
  <si>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</si>
  <si>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</si>
  <si>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</si>
  <si>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</si>
  <si>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</si>
  <si>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</si>
  <si>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</si>
  <si>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</si>
  <si>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</si>
  <si>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</si>
  <si>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</si>
  <si>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</si>
  <si>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</si>
  <si>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</si>
  <si>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</si>
  <si>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</si>
  <si>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</si>
  <si>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</si>
  <si>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</si>
  <si>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</si>
  <si>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</si>
  <si>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</si>
  <si>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</si>
  <si>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</si>
  <si>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</si>
  <si>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</si>
  <si>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</si>
  <si>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</si>
  <si>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</si>
  <si>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</si>
  <si>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</si>
  <si>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</si>
  <si>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</si>
  <si>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</si>
  <si>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</si>
  <si>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</si>
  <si>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</si>
  <si>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</si>
  <si>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</si>
  <si>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</si>
  <si>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</si>
  <si>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</si>
  <si>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</si>
  <si>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</si>
  <si>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</si>
  <si>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</si>
  <si>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</si>
  <si>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</si>
  <si>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</si>
  <si>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</si>
  <si>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</si>
  <si>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</si>
  <si>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</si>
  <si>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</si>
  <si>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</si>
  <si>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</si>
  <si>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</si>
  <si>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</si>
  <si>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</si>
  <si>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</si>
  <si>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</si>
  <si>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</si>
  <si>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</si>
  <si>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</si>
  <si>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</si>
  <si>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</si>
  <si>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</si>
  <si>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</si>
  <si>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</si>
  <si>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</si>
  <si>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</si>
  <si>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</si>
  <si>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</si>
  <si>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</si>
  <si>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</si>
  <si>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</si>
  <si>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</si>
  <si>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</si>
  <si>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</si>
  <si>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</si>
  <si>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</si>
  <si>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</si>
  <si>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</si>
  <si>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</si>
  <si>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</si>
  <si>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</si>
  <si>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</si>
  <si>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</si>
  <si>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</si>
  <si>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</si>
  <si>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</si>
  <si>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</si>
  <si>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</si>
  <si>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</si>
  <si>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</si>
  <si>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</si>
  <si>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</si>
  <si>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</si>
  <si>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</si>
  <si>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</si>
  <si>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</si>
  <si>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</si>
  <si>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</si>
  <si>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</si>
  <si>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</si>
  <si>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</si>
  <si>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</si>
  <si>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</si>
  <si>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</si>
  <si>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</si>
  <si>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</si>
  <si>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</si>
  <si>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</si>
  <si>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</si>
  <si>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</si>
  <si>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</si>
  <si>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</si>
  <si>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</si>
  <si>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</si>
  <si>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</si>
  <si>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</si>
  <si>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</si>
  <si>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</si>
  <si>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</si>
  <si>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</si>
  <si>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</si>
  <si>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</si>
  <si>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</si>
  <si>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</si>
  <si>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</si>
  <si>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</si>
  <si>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</si>
  <si>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</si>
  <si>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</si>
  <si>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</si>
  <si>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</si>
  <si>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</si>
  <si>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</si>
  <si>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</si>
  <si>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</si>
  <si>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</si>
  <si>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</si>
  <si>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</si>
  <si>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</si>
  <si>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</si>
  <si>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</si>
  <si>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</si>
  <si>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</si>
  <si>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</si>
  <si>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</si>
  <si>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</si>
  <si>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</si>
  <si>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</si>
  <si>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</si>
  <si>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</si>
  <si>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</si>
  <si>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</si>
  <si>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</si>
  <si>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</si>
  <si>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</si>
  <si>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</si>
  <si>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</si>
  <si>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</si>
  <si>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</si>
  <si>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</si>
  <si>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</si>
  <si>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</si>
  <si>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</si>
  <si>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</si>
  <si>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</si>
  <si>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</si>
  <si>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</si>
  <si>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</si>
  <si>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</si>
  <si>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</si>
  <si>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</si>
  <si>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</si>
  <si>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</si>
  <si>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</si>
  <si>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</si>
  <si>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</si>
  <si>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</si>
  <si>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</si>
  <si>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</si>
  <si>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</si>
  <si>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</si>
  <si>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</si>
  <si>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</si>
  <si>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</si>
  <si>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</si>
  <si>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</si>
  <si>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</si>
  <si>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</si>
  <si>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</si>
  <si>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</si>
  <si>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</si>
  <si>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</si>
  <si>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</si>
  <si>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</si>
  <si>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</si>
  <si>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</si>
  <si>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</si>
  <si>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</si>
  <si>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</si>
  <si>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</si>
  <si>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</si>
  <si>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</si>
  <si>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</si>
  <si>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</si>
  <si>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</si>
  <si>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</si>
  <si>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</si>
  <si>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</si>
  <si>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</si>
  <si>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</si>
  <si>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</si>
  <si>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</si>
  <si>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</si>
  <si>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</si>
  <si>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</si>
  <si>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</si>
  <si>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</si>
  <si>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</si>
  <si>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</si>
  <si>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</si>
  <si>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</si>
  <si>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</si>
  <si>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</si>
  <si>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</si>
  <si>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</si>
  <si>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</si>
  <si>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</si>
  <si>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</si>
  <si>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</si>
  <si>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</si>
  <si>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</si>
  <si>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</si>
  <si>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</si>
  <si>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</si>
  <si>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</si>
  <si>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</si>
  <si>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</si>
  <si>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</si>
  <si>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</si>
  <si>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</si>
  <si>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</si>
  <si>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</si>
  <si>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</si>
  <si>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</si>
  <si>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</si>
  <si>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</si>
  <si>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</si>
  <si>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</si>
  <si>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</si>
  <si>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</si>
  <si>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</si>
  <si>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</si>
  <si>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</si>
  <si>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</si>
  <si>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</si>
  <si>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</si>
  <si>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</si>
  <si>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</si>
  <si>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</si>
  <si>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</si>
  <si>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</si>
  <si>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</si>
  <si>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</si>
  <si>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</si>
  <si>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</si>
  <si>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</si>
  <si>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</si>
  <si>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</si>
  <si>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</si>
  <si>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</si>
  <si>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</si>
  <si>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</si>
  <si>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</si>
  <si>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</si>
  <si>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</si>
  <si>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</si>
  <si>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</si>
  <si>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</si>
  <si>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</si>
  <si>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</si>
  <si>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</si>
  <si>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</si>
  <si>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</si>
  <si>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</si>
  <si>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</si>
  <si>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</si>
  <si>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</si>
  <si>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</si>
  <si>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</si>
  <si>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</si>
  <si>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</si>
  <si>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</si>
  <si>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</si>
  <si>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</si>
  <si>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</si>
  <si>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</si>
  <si>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</si>
  <si>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</si>
  <si>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</si>
  <si>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</si>
  <si>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</si>
  <si>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</si>
  <si>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</si>
  <si>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</si>
  <si>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</si>
  <si>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</si>
  <si>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</si>
  <si>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</si>
  <si>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</si>
  <si>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</si>
  <si>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</si>
  <si>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</si>
  <si>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</si>
  <si>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</si>
  <si>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</si>
  <si>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</si>
  <si>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</si>
  <si>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</si>
  <si>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</si>
  <si>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</si>
  <si>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</si>
  <si>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</si>
  <si>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</si>
  <si>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</si>
  <si>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</si>
  <si>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</si>
  <si>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</si>
  <si>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</si>
  <si>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</si>
  <si>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</si>
  <si>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</si>
  <si>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</si>
  <si>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</si>
  <si>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</si>
  <si>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</si>
  <si>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</si>
  <si>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</si>
  <si>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</si>
  <si>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</si>
  <si>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</si>
  <si>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</si>
  <si>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</si>
  <si>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</si>
  <si>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</si>
  <si>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</si>
  <si>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</si>
  <si>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</si>
  <si>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</si>
  <si>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</si>
  <si>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</si>
  <si>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</si>
  <si>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</si>
  <si>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</si>
  <si>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</si>
  <si>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</si>
  <si>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</si>
  <si>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</si>
  <si>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</si>
  <si>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</si>
  <si>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</si>
  <si>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</si>
  <si>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</si>
  <si>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</si>
  <si>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</si>
  <si>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</si>
  <si>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</si>
  <si>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</si>
  <si>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</si>
  <si>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</si>
  <si>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</si>
  <si>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</si>
  <si>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</si>
  <si>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</si>
  <si>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</si>
  <si>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</si>
  <si>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</si>
  <si>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</si>
  <si>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</si>
  <si>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</si>
  <si>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</si>
  <si>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</si>
  <si>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</si>
  <si>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</si>
  <si>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</si>
  <si>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</si>
  <si>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</si>
  <si>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</si>
  <si>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</si>
  <si>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</si>
  <si>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</si>
  <si>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</si>
  <si>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</si>
  <si>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</si>
  <si>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</si>
  <si>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</si>
  <si>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</si>
  <si>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</si>
  <si>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</si>
  <si>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</si>
  <si>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</si>
  <si>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</si>
  <si>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</si>
  <si>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</si>
  <si>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</si>
  <si>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</si>
  <si>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</si>
  <si>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</si>
  <si>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</si>
  <si>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</si>
  <si>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</si>
  <si>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</si>
  <si>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</si>
  <si>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</si>
  <si>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</si>
  <si>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</si>
  <si>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</si>
  <si>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</si>
  <si>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</si>
  <si>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</si>
  <si>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</si>
  <si>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</si>
  <si>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</si>
  <si>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</si>
  <si>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</si>
  <si>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</si>
  <si>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</si>
  <si>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</si>
  <si>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</si>
  <si>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</si>
  <si>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</si>
  <si>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</si>
  <si>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</si>
  <si>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</si>
  <si>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</si>
  <si>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</si>
  <si>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</si>
  <si>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</si>
  <si>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</si>
  <si>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</si>
  <si>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</si>
  <si>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</si>
  <si>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</si>
  <si>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</si>
  <si>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</si>
  <si>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</si>
  <si>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</si>
  <si>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</si>
  <si>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</si>
  <si>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</si>
  <si>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</si>
  <si>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</si>
  <si>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</si>
  <si>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</si>
  <si>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</si>
  <si>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</si>
  <si>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</si>
  <si>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</si>
  <si>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</si>
  <si>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</si>
  <si>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</si>
  <si>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</si>
  <si>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</si>
  <si>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</si>
  <si>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</si>
  <si>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</si>
  <si>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</si>
  <si>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</si>
  <si>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</si>
  <si>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</si>
  <si>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</si>
  <si>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</si>
  <si>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</si>
  <si>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</si>
  <si>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</si>
  <si>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</si>
  <si>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</si>
  <si>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</si>
  <si>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</si>
  <si>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</si>
  <si>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</si>
  <si>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</si>
  <si>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</si>
  <si>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</si>
  <si>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</si>
  <si>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</si>
  <si>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</si>
  <si>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</si>
  <si>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</si>
  <si>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</si>
  <si>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</si>
  <si>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</si>
  <si>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</si>
  <si>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</si>
  <si>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</si>
  <si>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</si>
  <si>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</si>
  <si>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</si>
  <si>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</si>
  <si>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</si>
  <si>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</si>
  <si>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</si>
  <si>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</si>
  <si>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</si>
  <si>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</si>
  <si>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</si>
  <si>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</si>
  <si>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</si>
  <si>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</si>
  <si>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</si>
  <si>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</si>
  <si>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</si>
  <si>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</si>
  <si>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</si>
  <si>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</si>
  <si>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</si>
  <si>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</si>
  <si>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</si>
  <si>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</si>
  <si>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</si>
  <si>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</si>
  <si>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</si>
  <si>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</si>
  <si>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</si>
  <si>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</si>
  <si>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</si>
  <si>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</si>
  <si>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</si>
  <si>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</si>
  <si>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</si>
  <si>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</si>
  <si>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</si>
  <si>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</si>
  <si>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</si>
  <si>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</si>
  <si>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</si>
  <si>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</si>
  <si>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</si>
  <si>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</si>
  <si>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</si>
  <si>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</si>
  <si>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</si>
  <si>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</si>
  <si>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</si>
  <si>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</si>
  <si>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</si>
  <si>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</si>
  <si>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</si>
  <si>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</si>
  <si>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</si>
  <si>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</si>
  <si>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</si>
  <si>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</si>
  <si>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</si>
  <si>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</si>
  <si>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</si>
  <si>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</si>
  <si>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</si>
  <si>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</si>
  <si>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</si>
  <si>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</si>
  <si>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</si>
  <si>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</si>
  <si>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</si>
  <si>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</si>
  <si>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</si>
  <si>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</si>
  <si>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</si>
  <si>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</si>
  <si>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</si>
  <si>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</si>
  <si>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</si>
  <si>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</si>
  <si>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</si>
  <si>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</si>
  <si>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</si>
  <si>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</si>
  <si>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</si>
  <si>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</si>
  <si>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</si>
  <si>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</si>
  <si>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</si>
  <si>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</si>
  <si>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</si>
  <si>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</si>
  <si>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</si>
  <si>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</si>
  <si>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</si>
  <si>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</si>
  <si>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</si>
  <si>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</si>
  <si>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</si>
  <si>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</si>
  <si>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</si>
  <si>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</si>
  <si>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</si>
  <si>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</si>
  <si>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</si>
  <si>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</si>
  <si>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</si>
  <si>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</si>
  <si>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</si>
  <si>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</si>
  <si>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</si>
  <si>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</si>
  <si>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</si>
  <si>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</si>
  <si>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</si>
  <si>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</si>
  <si>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</si>
  <si>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</si>
  <si>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</si>
  <si>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</si>
  <si>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</si>
  <si>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</si>
  <si>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</si>
  <si>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</si>
  <si>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</si>
  <si>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</si>
  <si>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</si>
  <si>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</si>
  <si>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</si>
  <si>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</si>
  <si>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</si>
  <si>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</si>
  <si>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</si>
  <si>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</si>
  <si>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</si>
  <si>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</si>
  <si>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</si>
  <si>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</si>
  <si>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</si>
  <si>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</si>
  <si>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</si>
  <si>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</si>
  <si>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</si>
  <si>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</si>
  <si>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</si>
  <si>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</si>
  <si>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</si>
  <si>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</si>
  <si>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</si>
  <si>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</si>
  <si>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</si>
  <si>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</si>
  <si>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</si>
  <si>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</si>
  <si>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</si>
  <si>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</si>
  <si>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</si>
  <si>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</si>
  <si>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</si>
  <si>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</si>
  <si>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</si>
  <si>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</si>
  <si>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</si>
  <si>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</si>
  <si>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</si>
  <si>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</si>
  <si>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</si>
  <si>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</si>
  <si>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</si>
  <si>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</si>
  <si>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</si>
  <si>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</si>
  <si>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</si>
  <si>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</si>
  <si>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</si>
  <si>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</si>
  <si>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</si>
  <si>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</si>
  <si>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</si>
  <si>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</si>
  <si>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</si>
  <si>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</si>
  <si>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</si>
  <si>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</si>
  <si>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</si>
  <si>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</si>
  <si>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</si>
  <si>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</si>
  <si>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</si>
  <si>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</si>
  <si>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</si>
  <si>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</si>
  <si>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</si>
  <si>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</si>
  <si>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</si>
  <si>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</si>
  <si>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</si>
  <si>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</si>
  <si>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</si>
  <si>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</si>
  <si>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</si>
  <si>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</si>
  <si>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</si>
  <si>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</si>
  <si>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</si>
  <si>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</si>
  <si>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</si>
  <si>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</si>
  <si>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</si>
  <si>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</si>
  <si>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</si>
  <si>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</si>
  <si>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</si>
  <si>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</si>
  <si>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</si>
  <si>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</si>
  <si>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</si>
  <si>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</si>
  <si>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</si>
  <si>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</si>
  <si>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</si>
  <si>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</si>
  <si>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</si>
  <si>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</si>
  <si>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</si>
  <si>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</si>
  <si>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</si>
  <si>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</si>
  <si>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</si>
  <si>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</si>
  <si>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</si>
  <si>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</si>
  <si>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</si>
  <si>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</si>
  <si>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</si>
  <si>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</si>
  <si>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</si>
  <si>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</si>
  <si>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</si>
  <si>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</si>
  <si>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</si>
  <si>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</si>
  <si>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</si>
  <si>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</si>
  <si>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</si>
  <si>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</si>
  <si>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</si>
  <si>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</si>
  <si>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</si>
  <si>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</si>
  <si>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</si>
  <si>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</si>
  <si>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</si>
  <si>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</si>
  <si>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</si>
  <si>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</si>
  <si>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</si>
  <si>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</si>
  <si>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</si>
  <si>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</si>
  <si>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</si>
  <si>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</si>
  <si>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</si>
  <si>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</si>
  <si>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</si>
  <si>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</si>
  <si>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</si>
  <si>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</si>
  <si>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</si>
  <si>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</si>
  <si>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</si>
  <si>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</si>
  <si>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</si>
  <si>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</si>
  <si>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</si>
  <si>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</si>
  <si>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</si>
  <si>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</si>
  <si>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</si>
  <si>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</si>
  <si>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</si>
  <si>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</si>
  <si>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</si>
  <si>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</si>
  <si>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</si>
  <si>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</si>
  <si>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</si>
  <si>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</si>
  <si>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</si>
  <si>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</si>
  <si>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</si>
  <si>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</si>
  <si>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</si>
  <si>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</si>
  <si>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</si>
  <si>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</si>
  <si>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</si>
  <si>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</si>
  <si>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</si>
  <si>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</si>
  <si>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</si>
  <si>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</si>
  <si>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</si>
  <si>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</si>
  <si>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</si>
  <si>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</si>
  <si>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</si>
  <si>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</si>
  <si>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</si>
  <si>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</si>
  <si>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</si>
  <si>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</si>
  <si>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</si>
  <si>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</si>
  <si>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</si>
  <si>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</si>
  <si>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</si>
  <si>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</si>
  <si>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</si>
  <si>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</si>
  <si>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</si>
  <si>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</si>
  <si>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</si>
  <si>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</si>
  <si>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</si>
  <si>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</si>
  <si>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</si>
  <si>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</si>
  <si>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</si>
  <si>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</si>
  <si>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</si>
  <si>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</si>
  <si>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</si>
  <si>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</si>
  <si>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</si>
  <si>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</si>
  <si>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</si>
  <si>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</si>
  <si>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</si>
  <si>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</si>
  <si>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</si>
  <si>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</si>
  <si>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</si>
  <si>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</si>
  <si>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</si>
  <si>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</si>
  <si>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</si>
  <si>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</si>
  <si>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</si>
  <si>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</si>
  <si>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</si>
  <si>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</si>
  <si>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</si>
  <si>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</si>
  <si>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</si>
  <si>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</si>
  <si>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</si>
  <si>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</si>
  <si>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</si>
  <si>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</si>
  <si>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</si>
  <si>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</si>
  <si>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</si>
  <si>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</si>
  <si>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</si>
  <si>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</si>
  <si>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</si>
  <si>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</si>
  <si>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</si>
  <si>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</si>
  <si>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</si>
  <si>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</si>
  <si>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</si>
  <si>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</si>
  <si>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</si>
  <si>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</si>
  <si>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</si>
  <si>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</si>
  <si>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</si>
  <si>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</si>
  <si>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</si>
  <si>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</si>
  <si>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</si>
  <si>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</si>
  <si>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</si>
  <si>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</si>
  <si>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</si>
  <si>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</si>
  <si>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</si>
  <si>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</si>
  <si>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</si>
  <si>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</si>
  <si>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</si>
  <si>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</si>
  <si>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</si>
  <si>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</si>
  <si>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</si>
  <si>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</si>
  <si>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</si>
  <si>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</si>
  <si>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</si>
  <si>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</si>
  <si>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</si>
  <si>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</si>
  <si>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</si>
  <si>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</si>
  <si>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</si>
  <si>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</si>
  <si>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</si>
  <si>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</si>
  <si>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</si>
  <si>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</si>
  <si>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</si>
  <si>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</si>
  <si>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</si>
  <si>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</si>
  <si>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</si>
  <si>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</si>
  <si>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</si>
  <si>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</si>
  <si>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</si>
  <si>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</si>
  <si>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</si>
  <si>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</si>
  <si>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</si>
  <si>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</si>
  <si>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</si>
  <si>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</si>
  <si>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</si>
  <si>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</si>
  <si>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</si>
  <si>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</si>
  <si>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</si>
  <si>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</si>
  <si>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</si>
  <si>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</si>
  <si>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</si>
  <si>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</si>
  <si>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</si>
  <si>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</si>
  <si>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</si>
  <si>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</si>
  <si>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</si>
  <si>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</si>
  <si>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</si>
  <si>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</si>
  <si>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</si>
  <si>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</si>
  <si>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</si>
  <si>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</si>
  <si>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</si>
  <si>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</si>
  <si>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</si>
  <si>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</si>
  <si>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</si>
  <si>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</si>
  <si>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</si>
  <si>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</si>
  <si>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</si>
  <si>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</si>
  <si>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</si>
  <si>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</si>
  <si>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</si>
  <si>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</si>
  <si>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</si>
  <si>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</si>
  <si>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</si>
  <si>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</si>
  <si>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</si>
  <si>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</si>
  <si>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</si>
  <si>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</si>
  <si>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</si>
  <si>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</si>
  <si>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</si>
  <si>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</si>
  <si>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</si>
  <si>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</si>
  <si>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</si>
  <si>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</si>
  <si>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</si>
  <si>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</si>
  <si>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</si>
  <si>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</si>
  <si>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</si>
  <si>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</si>
  <si>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</si>
  <si>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</si>
  <si>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</si>
  <si>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</si>
  <si>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</si>
  <si>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</si>
  <si>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</si>
  <si>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</si>
  <si>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</si>
  <si>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</si>
  <si>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</si>
  <si>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</si>
  <si>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</si>
  <si>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</si>
  <si>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</si>
  <si>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</si>
  <si>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</si>
  <si>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</si>
  <si>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</si>
  <si>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</si>
  <si>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</si>
  <si>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</si>
  <si>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</si>
  <si>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</si>
  <si>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</si>
  <si>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</si>
  <si>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</si>
  <si>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</si>
  <si>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</si>
  <si>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</si>
  <si>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</si>
  <si>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</si>
  <si>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</si>
  <si>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</si>
  <si>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</si>
  <si>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</si>
  <si>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</si>
  <si>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</si>
  <si>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</si>
  <si>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</si>
  <si>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</si>
  <si>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</si>
  <si>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</si>
  <si>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</si>
  <si>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</si>
  <si>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</si>
  <si>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</si>
  <si>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</si>
  <si>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</si>
  <si>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</si>
  <si>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</si>
  <si>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</si>
  <si>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</si>
  <si>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</si>
  <si>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</si>
  <si>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</si>
  <si>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</si>
  <si>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</si>
  <si>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</si>
  <si>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</si>
  <si>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</si>
  <si>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</si>
  <si>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</si>
  <si>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</si>
  <si>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</si>
  <si>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</si>
  <si>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</si>
  <si>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</si>
  <si>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</si>
  <si>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</si>
  <si>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</si>
  <si>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</si>
  <si>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</si>
  <si>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</si>
  <si>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</si>
  <si>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</si>
  <si>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</si>
  <si>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</si>
  <si>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</si>
  <si>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</si>
  <si>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</si>
  <si>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</si>
  <si>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</si>
  <si>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</si>
  <si>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</si>
  <si>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</si>
  <si>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</si>
  <si>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</si>
  <si>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</si>
  <si>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</si>
  <si>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</si>
  <si>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</si>
  <si>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</si>
  <si>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</si>
  <si>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</si>
  <si>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</si>
  <si>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</si>
  <si>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</si>
  <si>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</si>
  <si>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</si>
  <si>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</si>
  <si>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</si>
  <si>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</si>
  <si>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</si>
  <si>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</si>
  <si>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</si>
  <si>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</si>
  <si>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</si>
  <si>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</si>
  <si>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</si>
  <si>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</si>
  <si>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</si>
  <si>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</si>
  <si>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</si>
  <si>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</si>
  <si>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</si>
  <si>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</si>
  <si>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</si>
  <si>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</si>
  <si>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</si>
  <si>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</si>
  <si>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</si>
  <si>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</si>
  <si>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</si>
  <si>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</si>
  <si>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</si>
  <si>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</si>
  <si>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</si>
  <si>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</si>
  <si>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</si>
  <si>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</si>
  <si>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</si>
  <si>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</si>
  <si>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</si>
  <si>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</si>
  <si>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</si>
  <si>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</si>
  <si>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</si>
  <si>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</si>
  <si>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</si>
  <si>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</si>
  <si>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</si>
  <si>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</si>
  <si>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</si>
  <si>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</si>
  <si>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</si>
  <si>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</si>
  <si>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</si>
  <si>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</si>
  <si>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</si>
  <si>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</si>
  <si>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</si>
  <si>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</si>
  <si>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</si>
  <si>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</si>
  <si>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</si>
  <si>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</si>
  <si>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</si>
  <si>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</si>
  <si>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</si>
  <si>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</si>
  <si>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</si>
  <si>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</si>
  <si>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</si>
  <si>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</si>
  <si>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</si>
  <si>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</si>
  <si>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</si>
  <si>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</si>
  <si>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</si>
  <si>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</si>
  <si>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</si>
  <si>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</si>
  <si>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</si>
  <si>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</si>
  <si>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</si>
  <si>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</si>
  <si>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</si>
  <si>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</si>
  <si>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</si>
  <si>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</si>
  <si>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</si>
  <si>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</si>
  <si>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</si>
  <si>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</si>
  <si>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</si>
  <si>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</si>
  <si>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</si>
  <si>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</si>
  <si>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</si>
  <si>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</si>
  <si>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</si>
  <si>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</si>
  <si>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</si>
  <si>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</si>
  <si>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</si>
  <si>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</si>
  <si>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</si>
  <si>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</si>
  <si>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</si>
  <si>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</si>
  <si>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</si>
  <si>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</si>
  <si>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</si>
  <si>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</si>
  <si>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</si>
  <si>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</si>
  <si>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</si>
  <si>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</si>
  <si>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</si>
  <si>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</si>
  <si>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</si>
  <si>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</si>
  <si>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</si>
  <si>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</si>
  <si>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</si>
  <si>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</si>
  <si>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</si>
  <si>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</si>
  <si>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</si>
  <si>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</si>
  <si>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</si>
  <si>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</si>
  <si>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</si>
  <si>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</si>
  <si>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</si>
  <si>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</si>
  <si>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</si>
  <si>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</si>
  <si>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</si>
  <si>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</si>
  <si>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</si>
  <si>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</si>
  <si>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</si>
  <si>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</si>
  <si>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</si>
  <si>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</si>
  <si>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</si>
  <si>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</si>
  <si>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</si>
  <si>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</si>
  <si>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</si>
  <si>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</si>
  <si>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</si>
  <si>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</si>
  <si>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</si>
  <si>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</si>
  <si>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</si>
  <si>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</si>
  <si>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</si>
  <si>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</si>
  <si>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</si>
  <si>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</si>
  <si>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</si>
  <si>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</si>
  <si>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</si>
  <si>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</si>
  <si>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</si>
  <si>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</si>
  <si>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</si>
  <si>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</si>
  <si>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</si>
  <si>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</si>
  <si>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</si>
  <si>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</si>
  <si>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</si>
  <si>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</si>
  <si>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</si>
  <si>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</si>
  <si>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</si>
  <si>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</si>
  <si>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</si>
  <si>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</si>
  <si>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</si>
  <si>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</si>
  <si>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</si>
  <si>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</si>
  <si>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</si>
  <si>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</si>
  <si>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</si>
  <si>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</si>
  <si>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</si>
  <si>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</si>
  <si>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</si>
  <si>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</si>
  <si>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</si>
  <si>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</si>
  <si>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</si>
  <si>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</si>
  <si>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</si>
  <si>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</si>
  <si>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</si>
  <si>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</si>
  <si>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</si>
  <si>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</si>
  <si>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</si>
  <si>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</si>
  <si>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</si>
  <si>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</si>
  <si>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</si>
  <si>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</si>
  <si>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</si>
  <si>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</si>
  <si>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</si>
  <si>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</si>
  <si>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</si>
  <si>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</si>
  <si>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</si>
  <si>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</si>
  <si>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</si>
  <si>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</si>
  <si>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</si>
  <si>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</si>
  <si>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</si>
  <si>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</si>
  <si>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</si>
  <si>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</si>
  <si>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</si>
  <si>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</si>
  <si>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</si>
  <si>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</si>
  <si>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</si>
  <si>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</si>
  <si>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</si>
  <si>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</si>
  <si>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</si>
  <si>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</si>
  <si>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</si>
  <si>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</si>
  <si>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</si>
  <si>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</si>
  <si>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</si>
  <si>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</si>
  <si>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</si>
  <si>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</si>
  <si>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</si>
  <si>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</si>
  <si>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</si>
  <si>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</si>
  <si>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</si>
  <si>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</si>
  <si>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</si>
  <si>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</si>
  <si>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</si>
  <si>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</si>
  <si>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</si>
  <si>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</si>
  <si>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</si>
  <si>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</si>
  <si>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</si>
  <si>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</si>
  <si>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</si>
  <si>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</si>
  <si>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</si>
  <si>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</si>
  <si>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</si>
  <si>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</si>
  <si>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</si>
  <si>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</si>
  <si>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</si>
  <si>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</si>
  <si>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</si>
  <si>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</si>
  <si>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</si>
  <si>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</si>
  <si>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</si>
  <si>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</si>
  <si>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</si>
  <si>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</si>
  <si>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</si>
  <si>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</si>
  <si>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</si>
  <si>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</si>
  <si>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</si>
  <si>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</si>
  <si>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</si>
  <si>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</si>
  <si>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</si>
  <si>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</si>
  <si>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</si>
  <si>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</si>
  <si>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</si>
  <si>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</si>
  <si>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</si>
  <si>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</si>
  <si>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</si>
  <si>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</si>
  <si>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</si>
  <si>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</si>
  <si>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</si>
  <si>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</si>
  <si>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</si>
  <si>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</si>
  <si>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</si>
  <si>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</si>
  <si>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</si>
  <si>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</si>
  <si>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</si>
  <si>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</si>
  <si>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</si>
  <si>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</si>
  <si>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</si>
  <si>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</si>
  <si>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</si>
  <si>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</si>
  <si>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</si>
  <si>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</si>
  <si>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</si>
  <si>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</si>
  <si>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</si>
  <si>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</si>
  <si>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</si>
  <si>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</si>
  <si>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</si>
  <si>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</si>
  <si>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</si>
  <si>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</si>
  <si>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</si>
  <si>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</si>
  <si>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</si>
  <si>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</si>
  <si>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</si>
  <si>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</si>
  <si>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</si>
  <si>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</si>
  <si>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</si>
  <si>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</si>
  <si>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</si>
  <si>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</si>
  <si>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</si>
  <si>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</si>
  <si>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</si>
  <si>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</si>
  <si>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</si>
  <si>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</si>
  <si>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</si>
  <si>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</si>
  <si>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</si>
  <si>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</si>
  <si>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</si>
  <si>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</si>
  <si>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</si>
  <si>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</si>
  <si>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</si>
  <si>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</si>
  <si>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</si>
  <si>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</si>
  <si>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</si>
  <si>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</si>
  <si>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</si>
  <si>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</si>
  <si>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</si>
  <si>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</si>
  <si>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</si>
  <si>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</si>
  <si>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</si>
  <si>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</si>
  <si>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</si>
  <si>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</si>
  <si>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</si>
  <si>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</si>
  <si>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</si>
  <si>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</si>
  <si>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</si>
  <si>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</si>
  <si>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</si>
  <si>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</si>
  <si>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</si>
  <si>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</si>
  <si>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</si>
  <si>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</si>
  <si>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</si>
  <si>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</si>
  <si>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</si>
  <si>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</si>
  <si>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</si>
  <si>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</si>
  <si>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</si>
  <si>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</si>
  <si>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</si>
  <si>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</si>
  <si>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</si>
  <si>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</si>
  <si>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</si>
  <si>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</si>
  <si>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</si>
  <si>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</si>
  <si>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</si>
  <si>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</si>
  <si>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</si>
  <si>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</si>
  <si>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</si>
  <si>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</si>
  <si>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</si>
  <si>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</si>
  <si>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</si>
  <si>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</si>
  <si>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</si>
  <si>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</si>
  <si>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</si>
  <si>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</si>
  <si>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</si>
  <si>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</si>
  <si>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</si>
  <si>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</si>
  <si>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</si>
  <si>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</si>
  <si>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</si>
  <si>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</si>
  <si>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</si>
  <si>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</si>
  <si>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</si>
  <si>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</si>
  <si>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</si>
  <si>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</si>
  <si>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</si>
  <si>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</si>
  <si>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</si>
  <si>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</si>
  <si>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</si>
  <si>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</si>
  <si>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</si>
  <si>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</si>
  <si>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</si>
  <si>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</si>
  <si>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</si>
  <si>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</si>
  <si>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</si>
  <si>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</si>
  <si>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</si>
  <si>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</si>
  <si>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</si>
  <si>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</si>
  <si>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</si>
  <si>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</si>
  <si>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</si>
  <si>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</si>
  <si>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</si>
  <si>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</si>
  <si>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</si>
  <si>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</si>
  <si>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</si>
  <si>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</si>
  <si>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</si>
  <si>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</si>
  <si>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</si>
  <si>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</si>
  <si>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</si>
  <si>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</si>
  <si>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</si>
  <si>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</si>
  <si>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</si>
  <si>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</si>
  <si>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</si>
  <si>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</si>
  <si>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</si>
  <si>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</si>
  <si>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</si>
  <si>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</si>
  <si>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</si>
  <si>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</si>
  <si>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</si>
  <si>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</si>
  <si>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</si>
  <si>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</si>
  <si>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</si>
  <si>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</si>
  <si>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</si>
  <si>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</si>
  <si>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</si>
  <si>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</si>
  <si>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</si>
  <si>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</si>
  <si>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</si>
  <si>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</si>
  <si>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</si>
  <si>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</si>
  <si>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</si>
  <si>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</si>
  <si>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</si>
  <si>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</si>
  <si>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</si>
  <si>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</si>
  <si>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</si>
  <si>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</si>
  <si>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</si>
  <si>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</si>
  <si>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</si>
  <si>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</si>
  <si>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</si>
  <si>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</si>
  <si>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</si>
  <si>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</si>
  <si>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</si>
  <si>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</si>
  <si>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</si>
  <si>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</si>
  <si>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</si>
  <si>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</si>
  <si>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</si>
  <si>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</si>
  <si>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</si>
  <si>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</si>
  <si>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</si>
  <si>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</si>
  <si>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</si>
  <si>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</si>
  <si>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</si>
  <si>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</si>
  <si>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</si>
  <si>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</si>
  <si>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</si>
  <si>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</si>
  <si>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</si>
  <si>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</si>
  <si>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</si>
  <si>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</si>
  <si>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</si>
  <si>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</si>
  <si>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</si>
  <si>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</si>
  <si>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</si>
  <si>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</si>
  <si>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</si>
  <si>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</si>
  <si>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</si>
  <si>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</si>
  <si>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</si>
  <si>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</si>
  <si>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</si>
  <si>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</si>
  <si>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</si>
  <si>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</si>
  <si>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</si>
  <si>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</si>
  <si>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</si>
  <si>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</si>
  <si>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</si>
  <si>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</si>
  <si>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</si>
  <si>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</si>
  <si>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</si>
  <si>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</si>
  <si>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</si>
  <si>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</si>
  <si>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</si>
  <si>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</si>
  <si>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</si>
  <si>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</si>
  <si>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</si>
  <si>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</si>
  <si>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</si>
  <si>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</si>
  <si>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</si>
  <si>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</si>
  <si>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</si>
  <si>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</si>
  <si>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</si>
  <si>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</si>
  <si>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</si>
  <si>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</si>
  <si>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</si>
  <si>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</si>
  <si>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</si>
  <si>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</si>
  <si>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</si>
  <si>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</si>
  <si>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</si>
  <si>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</si>
  <si>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</si>
  <si>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</si>
  <si>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</si>
  <si>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</si>
  <si>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</si>
  <si>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</si>
  <si>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</si>
  <si>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</si>
  <si>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</si>
  <si>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</si>
  <si>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</si>
  <si>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</si>
  <si>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</si>
  <si>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</si>
  <si>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</si>
  <si>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</si>
  <si>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</si>
  <si>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</si>
  <si>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</si>
  <si>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</si>
  <si>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</si>
  <si>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</si>
  <si>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</si>
  <si>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</si>
  <si>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</si>
  <si>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</si>
  <si>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</si>
  <si>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</si>
  <si>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</si>
  <si>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</si>
  <si>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</si>
  <si>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</si>
  <si>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</si>
  <si>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</si>
  <si>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</si>
  <si>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</si>
  <si>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</si>
  <si>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</si>
  <si>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</si>
  <si>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</si>
  <si>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</si>
  <si>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</si>
  <si>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</si>
  <si>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</si>
  <si>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</si>
  <si>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</si>
  <si>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</si>
  <si>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</si>
  <si>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</si>
  <si>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</si>
  <si>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</si>
  <si>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</si>
  <si>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</si>
  <si>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</si>
  <si>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</si>
  <si>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</si>
  <si>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</si>
  <si>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</si>
  <si>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</si>
  <si>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</si>
  <si>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</si>
  <si>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</si>
  <si>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</si>
  <si>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</si>
  <si>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</si>
  <si>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</si>
  <si>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</si>
  <si>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</si>
  <si>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</si>
  <si>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</si>
  <si>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</si>
  <si>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</si>
  <si>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</si>
  <si>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</si>
  <si>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</si>
  <si>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</si>
  <si>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</si>
  <si>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</si>
  <si>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</si>
  <si>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</si>
  <si>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</si>
  <si>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</si>
  <si>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</si>
  <si>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</si>
  <si>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</si>
  <si>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</si>
  <si>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</si>
  <si>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</si>
  <si>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</si>
  <si>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</si>
  <si>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</si>
  <si>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</si>
  <si>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</si>
  <si>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</si>
  <si>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</si>
  <si>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</si>
  <si>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</si>
  <si>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</si>
  <si>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</si>
  <si>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</si>
  <si>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</si>
  <si>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</si>
  <si>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</si>
  <si>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</si>
  <si>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</si>
  <si>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</si>
  <si>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</si>
  <si>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</si>
  <si>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</si>
  <si>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</si>
  <si>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</si>
  <si>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</si>
  <si>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</si>
  <si>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</si>
  <si>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</si>
  <si>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</si>
  <si>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</si>
  <si>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</si>
  <si>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</si>
  <si>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</si>
  <si>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</si>
  <si>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</si>
  <si>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</si>
  <si>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</si>
  <si>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</si>
  <si>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</si>
  <si>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</si>
  <si>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</si>
  <si>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</si>
  <si>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</si>
  <si>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</si>
  <si>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</si>
  <si>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</si>
  <si>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</si>
  <si>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</si>
  <si>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</si>
  <si>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</si>
  <si>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</si>
  <si>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</si>
  <si>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</si>
  <si>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</si>
  <si>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</si>
  <si>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</si>
  <si>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</si>
  <si>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</si>
  <si>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</si>
  <si>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</si>
  <si>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</si>
  <si>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</si>
  <si>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</si>
  <si>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</si>
  <si>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</si>
  <si>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</si>
  <si>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</si>
  <si>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</si>
  <si>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</si>
  <si>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</si>
  <si>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</si>
  <si>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</si>
  <si>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</si>
  <si>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</si>
  <si>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</si>
  <si>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</si>
  <si>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</si>
  <si>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</si>
  <si>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</si>
  <si>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</si>
  <si>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</si>
  <si>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</si>
  <si>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</si>
  <si>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</si>
  <si>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</si>
  <si>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</si>
  <si>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</si>
  <si>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</si>
  <si>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</si>
  <si>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</si>
  <si>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</si>
  <si>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</si>
  <si>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</si>
  <si>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</si>
  <si>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</si>
  <si>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</si>
  <si>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</si>
  <si>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</si>
  <si>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</si>
  <si>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</si>
  <si>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</si>
  <si>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</si>
  <si>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</si>
  <si>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</si>
  <si>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</si>
  <si>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</si>
  <si>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</si>
  <si>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</si>
  <si>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</si>
  <si>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</si>
  <si>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</si>
  <si>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</si>
  <si>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</si>
  <si>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</si>
  <si>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</si>
  <si>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</si>
  <si>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</si>
  <si>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</si>
  <si>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</si>
  <si>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</si>
  <si>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</si>
  <si>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</si>
  <si>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</si>
  <si>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</si>
  <si>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</si>
  <si>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</si>
  <si>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</si>
  <si>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</si>
  <si>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</si>
  <si>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</si>
  <si>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</si>
  <si>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</si>
  <si>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</si>
  <si>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</si>
  <si>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</si>
  <si>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</si>
  <si>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</si>
  <si>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</si>
  <si>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</si>
  <si>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</si>
  <si>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</si>
  <si>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</si>
  <si>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</si>
  <si>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</si>
  <si>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</si>
  <si>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</si>
  <si>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</si>
  <si>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</si>
  <si>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</si>
  <si>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</si>
  <si>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</si>
  <si>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</si>
  <si>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</si>
  <si>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</si>
  <si>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</si>
  <si>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</si>
  <si>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</si>
  <si>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</si>
  <si>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</si>
  <si>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</si>
  <si>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</si>
  <si>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</si>
  <si>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</si>
  <si>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</si>
  <si>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</si>
  <si>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</si>
  <si>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</si>
  <si>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</si>
  <si>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</si>
  <si>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</si>
  <si>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</si>
  <si>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</si>
  <si>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</si>
  <si>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</si>
  <si>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</si>
  <si>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</si>
  <si>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</si>
  <si>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</si>
  <si>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</si>
  <si>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</si>
  <si>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</si>
  <si>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</si>
  <si>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</si>
  <si>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</si>
  <si>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</si>
  <si>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</si>
  <si>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</si>
  <si>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</si>
  <si>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</si>
  <si>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</si>
  <si>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</si>
  <si>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</si>
  <si>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</si>
  <si>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</si>
  <si>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</si>
  <si>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</si>
  <si>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</si>
  <si>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</si>
  <si>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</si>
  <si>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</si>
  <si>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</si>
  <si>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</si>
  <si>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</si>
  <si>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</si>
  <si>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</si>
  <si>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</si>
  <si>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</si>
  <si>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</si>
  <si>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</si>
  <si>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</si>
  <si>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</si>
  <si>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</si>
  <si>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</si>
  <si>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</si>
  <si>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</si>
  <si>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</si>
  <si>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</si>
  <si>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</si>
  <si>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</si>
  <si>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</si>
  <si>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</si>
  <si>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</si>
  <si>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</si>
  <si>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</si>
  <si>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</si>
  <si>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</si>
  <si>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</si>
  <si>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</si>
  <si>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</si>
  <si>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</si>
  <si>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</si>
  <si>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</si>
  <si>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</si>
  <si>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</si>
  <si>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</si>
  <si>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</si>
  <si>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</si>
  <si>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</si>
  <si>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</si>
  <si>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</si>
  <si>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</si>
  <si>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</si>
  <si>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</si>
  <si>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</si>
  <si>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</si>
  <si>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</si>
  <si>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</si>
  <si>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</si>
  <si>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</si>
  <si>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</si>
  <si>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</si>
  <si>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</si>
  <si>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</si>
  <si>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</si>
  <si>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</si>
  <si>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</si>
  <si>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</si>
  <si>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</si>
  <si>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</si>
  <si>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</si>
  <si>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</si>
  <si>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</si>
  <si>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</si>
  <si>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</si>
  <si>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</si>
  <si>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</si>
  <si>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</si>
  <si>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</si>
  <si>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</si>
  <si>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</si>
  <si>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</si>
  <si>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</si>
  <si>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</si>
  <si>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</si>
  <si>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</si>
  <si>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</si>
  <si>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</si>
  <si>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</si>
  <si>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</si>
  <si>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</si>
  <si>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</si>
  <si>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</si>
  <si>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</si>
  <si>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</si>
  <si>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</si>
  <si>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</si>
  <si>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</si>
  <si>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</si>
  <si>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</si>
  <si>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</si>
  <si>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</si>
  <si>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</si>
  <si>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</si>
  <si>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</si>
  <si>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</si>
  <si>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</si>
  <si>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</si>
  <si>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</si>
  <si>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</si>
  <si>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</si>
  <si>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</si>
  <si>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</si>
  <si>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</si>
  <si>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</si>
  <si>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</si>
  <si>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</si>
  <si>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</si>
  <si>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</si>
  <si>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</si>
  <si>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</si>
  <si>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</si>
  <si>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</si>
  <si>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</si>
  <si>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</si>
  <si>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</si>
  <si>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</si>
  <si>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</si>
  <si>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</si>
  <si>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</si>
  <si>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</si>
  <si>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</si>
  <si>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</si>
  <si>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</si>
  <si>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</si>
  <si>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</si>
  <si>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</si>
  <si>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</si>
  <si>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</si>
  <si>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</si>
  <si>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</si>
  <si>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</si>
  <si>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</si>
  <si>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</si>
  <si>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</si>
  <si>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</si>
  <si>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</si>
  <si>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</si>
  <si>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</si>
  <si>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</si>
  <si>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</si>
  <si>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</si>
  <si>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</si>
  <si>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</si>
  <si>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</si>
  <si>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</si>
  <si>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</si>
  <si>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</si>
  <si>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</si>
  <si>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</si>
  <si>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</si>
  <si>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</si>
  <si>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</si>
  <si>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</si>
  <si>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</si>
  <si>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</si>
  <si>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</si>
  <si>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</si>
  <si>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</si>
  <si>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</si>
  <si>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</si>
  <si>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</si>
  <si>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</si>
  <si>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</si>
  <si>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</si>
  <si>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</si>
  <si>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</si>
  <si>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</si>
  <si>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</si>
  <si>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</si>
  <si>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</si>
  <si>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</si>
  <si>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</si>
  <si>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</si>
  <si>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</si>
  <si>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</si>
  <si>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</si>
  <si>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</si>
  <si>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</si>
  <si>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</si>
  <si>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</si>
  <si>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</si>
  <si>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</si>
  <si>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</si>
  <si>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</si>
  <si>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</si>
  <si>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</si>
  <si>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</si>
  <si>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</si>
  <si>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</si>
  <si>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</si>
  <si>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</si>
  <si>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</si>
  <si>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</si>
  <si>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</si>
  <si>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</si>
  <si>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</si>
  <si>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</si>
  <si>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</si>
  <si>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</si>
  <si>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</si>
  <si>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</si>
  <si>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</si>
  <si>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</si>
  <si>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</si>
  <si>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</si>
  <si>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</si>
  <si>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</si>
  <si>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</si>
  <si>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</si>
  <si>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</si>
  <si>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</si>
  <si>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</si>
  <si>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</si>
  <si>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</si>
  <si>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</si>
  <si>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</si>
  <si>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</si>
  <si>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</si>
  <si>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</si>
  <si>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</si>
  <si>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</si>
  <si>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</si>
  <si>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</si>
  <si>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</si>
  <si>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</si>
  <si>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</si>
  <si>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</si>
  <si>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</si>
  <si>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</si>
  <si>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</si>
  <si>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</si>
  <si>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</si>
  <si>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</si>
  <si>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</si>
  <si>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</si>
  <si>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</si>
  <si>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</si>
  <si>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</si>
  <si>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</si>
  <si>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</si>
  <si>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</si>
  <si>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</si>
  <si>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</si>
  <si>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</si>
  <si>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</si>
  <si>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</si>
  <si>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</si>
  <si>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</si>
  <si>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</si>
  <si>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</si>
  <si>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</si>
  <si>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</si>
  <si>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</si>
  <si>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</si>
  <si>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</si>
  <si>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</si>
  <si>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</si>
  <si>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</si>
  <si>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</si>
  <si>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</si>
  <si>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</si>
  <si>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</si>
  <si>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</si>
  <si>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</si>
  <si>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</si>
  <si>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</si>
  <si>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</si>
  <si>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</si>
  <si>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</si>
  <si>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</si>
  <si>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</si>
  <si>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</si>
  <si>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</si>
  <si>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</si>
  <si>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</si>
  <si>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</si>
  <si>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</si>
  <si>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</si>
  <si>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</si>
  <si>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</si>
  <si>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</si>
  <si>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</si>
  <si>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</si>
  <si>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</si>
  <si>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</si>
  <si>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</si>
  <si>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</si>
  <si>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</si>
  <si>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</si>
  <si>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</si>
  <si>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</si>
  <si>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</si>
  <si>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</si>
  <si>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</si>
  <si>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</si>
  <si>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</si>
  <si>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</si>
  <si>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</si>
  <si>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</si>
  <si>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</si>
  <si>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</si>
  <si>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</si>
  <si>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</si>
  <si>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</si>
  <si>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</si>
  <si>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</si>
  <si>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</si>
  <si>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</si>
  <si>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</si>
  <si>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</si>
  <si>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</si>
  <si>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</si>
  <si>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</si>
  <si>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</si>
  <si>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</si>
  <si>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</si>
  <si>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</si>
  <si>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</si>
  <si>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</si>
  <si>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</si>
  <si>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</si>
  <si>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</si>
  <si>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</si>
  <si>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</si>
  <si>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</si>
  <si>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</si>
  <si>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</si>
  <si>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</si>
  <si>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</si>
  <si>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</si>
  <si>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</si>
  <si>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</si>
  <si>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</si>
  <si>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</si>
  <si>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</si>
  <si>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</si>
  <si>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</si>
  <si>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</si>
  <si>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</si>
  <si>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</si>
  <si>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</si>
  <si>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</si>
  <si>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</si>
  <si>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</si>
  <si>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</si>
  <si>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</si>
  <si>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</si>
  <si>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</si>
  <si>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</si>
  <si>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</si>
  <si>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</si>
  <si>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</si>
  <si>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</si>
  <si>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</si>
  <si>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</si>
  <si>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</si>
  <si>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</si>
  <si>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</si>
  <si>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</si>
  <si>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</si>
  <si>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</si>
  <si>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</si>
  <si>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</si>
  <si>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</si>
  <si>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</si>
  <si>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</si>
  <si>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</si>
  <si>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</si>
  <si>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</si>
  <si>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</si>
  <si>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</si>
  <si>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</si>
  <si>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</si>
  <si>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</si>
  <si>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</si>
  <si>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</si>
  <si>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</si>
  <si>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</si>
  <si>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</si>
  <si>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</si>
  <si>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</si>
  <si>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</si>
  <si>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</si>
  <si>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</si>
  <si>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</si>
  <si>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</si>
  <si>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</si>
  <si>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</si>
  <si>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</si>
  <si>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</si>
  <si>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</si>
  <si>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</si>
  <si>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</si>
  <si>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</si>
  <si>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</si>
  <si>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</si>
  <si>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</si>
  <si>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</si>
  <si>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</si>
  <si>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</si>
  <si>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</si>
  <si>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</si>
  <si>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</si>
  <si>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</si>
  <si>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</si>
  <si>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</si>
  <si>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</si>
  <si>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</si>
  <si>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</si>
  <si>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</si>
  <si>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</si>
  <si>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</si>
  <si>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</si>
  <si>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</si>
  <si>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</si>
  <si>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</si>
  <si>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</si>
  <si>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</si>
  <si>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</si>
  <si>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</si>
  <si>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</si>
  <si>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</si>
  <si>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</si>
  <si>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</si>
  <si>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</si>
  <si>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</si>
  <si>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</si>
  <si>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</si>
  <si>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</si>
  <si>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</si>
  <si>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</si>
  <si>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</si>
  <si>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</si>
  <si>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</si>
  <si>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</si>
  <si>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</si>
  <si>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</si>
  <si>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</si>
  <si>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</si>
  <si>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</si>
  <si>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</si>
  <si>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</si>
  <si>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</si>
  <si>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</si>
  <si>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</si>
  <si>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</si>
  <si>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</si>
  <si>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</si>
  <si>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</si>
  <si>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</si>
  <si>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</si>
  <si>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</si>
  <si>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</si>
  <si>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</si>
  <si>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</si>
  <si>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</si>
  <si>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</si>
  <si>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</si>
  <si>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</si>
  <si>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</si>
  <si>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</si>
  <si>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</si>
  <si>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</si>
  <si>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</si>
  <si>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</si>
  <si>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</si>
  <si>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</si>
  <si>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</si>
  <si>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</si>
  <si>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</si>
  <si>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</si>
  <si>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</si>
  <si>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</si>
  <si>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</si>
  <si>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</si>
  <si>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</si>
  <si>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</si>
  <si>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</si>
  <si>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</si>
  <si>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</si>
  <si>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</si>
  <si>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</si>
  <si>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</si>
  <si>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</si>
  <si>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</si>
  <si>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</si>
  <si>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</si>
  <si>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</si>
  <si>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</si>
  <si>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</si>
  <si>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</si>
  <si>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</si>
  <si>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</si>
  <si>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</si>
  <si>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</si>
  <si>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</si>
  <si>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</si>
  <si>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</si>
  <si>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</si>
  <si>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</si>
  <si>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</si>
  <si>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</si>
  <si>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</si>
  <si>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</si>
  <si>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</si>
  <si>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</si>
  <si>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</si>
  <si>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</si>
  <si>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</si>
  <si>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</si>
  <si>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</si>
  <si>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</si>
  <si>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</si>
  <si>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</si>
  <si>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</si>
  <si>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</si>
  <si>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</si>
  <si>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</si>
  <si>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</si>
  <si>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</si>
  <si>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</si>
  <si>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</si>
  <si>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</si>
  <si>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</si>
  <si>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</si>
  <si>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</si>
  <si>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</si>
  <si>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</si>
  <si>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</si>
  <si>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</si>
  <si>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</si>
  <si>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</si>
  <si>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</si>
  <si>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</si>
  <si>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</si>
  <si>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</si>
  <si>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</si>
  <si>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</si>
  <si>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</si>
  <si>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</si>
  <si>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</si>
  <si>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</si>
  <si>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</si>
  <si>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</si>
  <si>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</si>
  <si>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</si>
  <si>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</si>
  <si>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</si>
  <si>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</si>
  <si>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</si>
  <si>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</si>
  <si>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</si>
  <si>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</si>
  <si>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</si>
  <si>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</si>
  <si>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</si>
  <si>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</si>
  <si>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</si>
  <si>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</si>
  <si>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</si>
  <si>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</si>
  <si>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</si>
  <si>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</si>
  <si>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</si>
  <si>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</si>
  <si>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</si>
  <si>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</si>
  <si>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</si>
  <si>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</si>
  <si>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</si>
  <si>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</si>
  <si>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</si>
  <si>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</si>
  <si>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</si>
  <si>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</si>
  <si>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</si>
  <si>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</si>
  <si>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</si>
  <si>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</si>
  <si>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</si>
  <si>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</si>
  <si>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</si>
  <si>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</si>
  <si>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</si>
  <si>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</si>
  <si>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</si>
  <si>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</si>
  <si>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</si>
  <si>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</si>
  <si>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</si>
  <si>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</si>
  <si>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</si>
  <si>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</si>
  <si>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</si>
  <si>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</si>
  <si>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</si>
  <si>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</si>
  <si>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</si>
  <si>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</si>
  <si>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</si>
  <si>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</si>
  <si>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</si>
  <si>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</si>
  <si>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</si>
  <si>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</si>
  <si>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</si>
  <si>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</si>
  <si>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</si>
  <si>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</si>
  <si>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</si>
  <si>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</si>
  <si>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</si>
  <si>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</si>
  <si>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</si>
  <si>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</si>
  <si>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</si>
  <si>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</si>
  <si>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</si>
  <si>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</si>
  <si>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</si>
  <si>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</si>
  <si>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</si>
  <si>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</si>
  <si>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</si>
  <si>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</si>
  <si>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</si>
  <si>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</si>
  <si>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</si>
  <si>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</si>
  <si>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</si>
  <si>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</si>
  <si>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</si>
  <si>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</si>
  <si>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</si>
  <si>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</si>
  <si>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</si>
  <si>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</si>
  <si>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</si>
  <si>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</si>
  <si>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</si>
  <si>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</si>
  <si>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</si>
  <si>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</si>
  <si>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</si>
  <si>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</si>
  <si>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</si>
  <si>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</si>
  <si>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</si>
  <si>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</si>
  <si>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</si>
  <si>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</si>
  <si>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</si>
  <si>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</si>
  <si>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</si>
  <si>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</si>
  <si>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</si>
  <si>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</si>
  <si>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</si>
  <si>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</si>
  <si>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</si>
  <si>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</si>
  <si>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</si>
  <si>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</si>
  <si>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</si>
  <si>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</si>
  <si>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</si>
  <si>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</si>
  <si>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</si>
  <si>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</si>
  <si>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</si>
  <si>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</si>
  <si>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</si>
  <si>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</si>
  <si>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</si>
  <si>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</si>
  <si>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</si>
  <si>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</si>
  <si>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</si>
  <si>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</si>
  <si>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</si>
  <si>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</si>
  <si>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</si>
  <si>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</si>
  <si>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</si>
  <si>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</si>
  <si>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</si>
  <si>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</si>
  <si>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</si>
  <si>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</si>
  <si>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</si>
  <si>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</si>
  <si>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</si>
  <si>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</si>
  <si>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</si>
  <si>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</si>
  <si>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</si>
  <si>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</si>
  <si>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</si>
  <si>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</si>
  <si>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</si>
  <si>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</si>
  <si>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</si>
  <si>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</si>
  <si>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</si>
  <si>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</si>
  <si>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</si>
  <si>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</si>
  <si>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</si>
  <si>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</si>
  <si>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</si>
  <si>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</si>
  <si>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</si>
  <si>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</si>
  <si>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</si>
  <si>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</si>
  <si>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</si>
  <si>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</si>
  <si>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</si>
  <si>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</si>
  <si>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</si>
  <si>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</si>
  <si>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</si>
  <si>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</si>
  <si>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</si>
  <si>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</si>
  <si>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</si>
  <si>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</si>
  <si>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</si>
  <si>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</si>
  <si>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</si>
  <si>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</si>
  <si>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</si>
  <si>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</si>
  <si>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</si>
  <si>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</si>
  <si>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</si>
  <si>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</si>
  <si>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</si>
  <si>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</si>
  <si>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</si>
  <si>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</si>
  <si>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</si>
  <si>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</si>
  <si>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</si>
  <si>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</si>
  <si>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</si>
  <si>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</si>
  <si>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</si>
  <si>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</si>
  <si>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</si>
  <si>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</si>
  <si>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</si>
  <si>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</si>
  <si>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</si>
  <si>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</si>
  <si>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</si>
  <si>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</si>
  <si>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</si>
  <si>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</si>
  <si>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</si>
  <si>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</si>
  <si>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</si>
  <si>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</si>
  <si>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</si>
  <si>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</si>
  <si>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</si>
  <si>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</si>
  <si>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</si>
  <si>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</si>
  <si>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</si>
  <si>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</si>
  <si>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</si>
  <si>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</si>
  <si>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</si>
  <si>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</si>
  <si>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</si>
  <si>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</si>
  <si>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</si>
  <si>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</si>
  <si>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</si>
  <si>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</si>
  <si>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</si>
  <si>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</si>
  <si>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</si>
  <si>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</si>
  <si>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</si>
  <si>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</si>
  <si>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</si>
  <si>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</si>
  <si>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</si>
  <si>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</si>
  <si>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</si>
  <si>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</si>
  <si>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</si>
  <si>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</si>
  <si>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</si>
  <si>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</si>
  <si>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</si>
  <si>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</si>
  <si>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</si>
  <si>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</si>
  <si>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</si>
  <si>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</si>
  <si>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</si>
  <si>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</si>
  <si>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</si>
  <si>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</si>
  <si>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</si>
  <si>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</si>
  <si>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</si>
  <si>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</si>
  <si>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</si>
  <si>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</si>
  <si>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</si>
  <si>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</si>
  <si>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</si>
  <si>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</si>
  <si>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</si>
  <si>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</si>
  <si>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</si>
  <si>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</si>
  <si>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</si>
  <si>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</si>
  <si>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</si>
  <si>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</si>
  <si>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</si>
  <si>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</si>
  <si>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</si>
  <si>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</si>
  <si>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</si>
  <si>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</si>
  <si>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</si>
  <si>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</si>
  <si>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</si>
  <si>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</si>
  <si>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</si>
  <si>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</si>
  <si>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</si>
  <si>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</si>
  <si>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</si>
  <si>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</si>
  <si>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</si>
  <si>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</si>
  <si>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</si>
  <si>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</si>
  <si>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</si>
  <si>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</si>
  <si>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</si>
  <si>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</si>
  <si>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</si>
  <si>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</si>
  <si>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</si>
  <si>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</si>
  <si>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</si>
  <si>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</si>
  <si>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</si>
  <si>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</si>
  <si>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</si>
  <si>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</si>
  <si>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</si>
  <si>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</si>
  <si>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</si>
  <si>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</si>
  <si>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</si>
  <si>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</si>
  <si>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</si>
  <si>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</si>
  <si>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</si>
  <si>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</si>
  <si>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</si>
  <si>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</si>
  <si>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</si>
  <si>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</si>
  <si>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</si>
  <si>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</si>
  <si>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</si>
  <si>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</si>
  <si>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</si>
  <si>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</si>
  <si>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</si>
  <si>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</si>
  <si>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</si>
  <si>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</si>
  <si>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</si>
  <si>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</si>
  <si>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</si>
  <si>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</si>
  <si>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</si>
  <si>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</si>
  <si>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</si>
  <si>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</si>
  <si>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</si>
  <si>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</si>
  <si>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</si>
  <si>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</si>
  <si>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</si>
  <si>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</si>
  <si>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</si>
  <si>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</si>
  <si>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</si>
  <si>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</si>
  <si>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</si>
  <si>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</si>
  <si>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</si>
  <si>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</si>
  <si>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</si>
  <si>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</si>
  <si>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</si>
  <si>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</si>
  <si>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</si>
  <si>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</si>
  <si>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</si>
  <si>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</si>
  <si>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</si>
  <si>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</si>
  <si>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</si>
  <si>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</si>
  <si>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</si>
  <si>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</si>
  <si>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</si>
  <si>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</si>
  <si>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</si>
  <si>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</si>
  <si>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</si>
  <si>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</si>
  <si>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</si>
  <si>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</si>
  <si>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</si>
  <si>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</si>
  <si>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</si>
  <si>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</si>
  <si>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</si>
  <si>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</si>
  <si>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</si>
  <si>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</si>
  <si>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</si>
  <si>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</si>
  <si>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</si>
  <si>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</si>
  <si>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</si>
  <si>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</si>
  <si>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</si>
  <si>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</si>
  <si>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</si>
  <si>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</si>
  <si>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</si>
  <si>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</si>
  <si>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</si>
  <si>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</si>
  <si>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</si>
  <si>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</si>
  <si>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</si>
  <si>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</si>
  <si>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</si>
  <si>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</si>
  <si>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</si>
  <si>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</si>
  <si>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</si>
  <si>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</si>
  <si>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</si>
  <si>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</si>
  <si>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</si>
  <si>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</si>
  <si>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</si>
  <si>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</si>
  <si>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</si>
  <si>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</si>
  <si>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</si>
  <si>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</si>
  <si>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</si>
  <si>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</si>
  <si>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</si>
  <si>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</si>
  <si>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</si>
  <si>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</si>
  <si>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</si>
  <si>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</si>
  <si>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</si>
  <si>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</si>
  <si>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</si>
  <si>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</si>
  <si>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</si>
  <si>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</si>
  <si>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</si>
  <si>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</si>
  <si>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</si>
  <si>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</si>
  <si>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</si>
  <si>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</si>
  <si>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</si>
  <si>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</si>
  <si>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</si>
  <si>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</si>
  <si>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</si>
  <si>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</si>
  <si>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</si>
  <si>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</si>
  <si>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</si>
  <si>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</si>
  <si>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</si>
  <si>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</si>
  <si>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</si>
  <si>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</si>
  <si>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</si>
  <si>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</si>
  <si>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</si>
  <si>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</si>
  <si>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</si>
  <si>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</si>
  <si>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</si>
  <si>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</si>
  <si>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</si>
  <si>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</si>
  <si>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</si>
  <si>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</si>
  <si>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</si>
  <si>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</si>
  <si>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</si>
  <si>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</si>
  <si>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</si>
  <si>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</si>
  <si>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</si>
  <si>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</si>
  <si>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</si>
  <si>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</si>
  <si>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</si>
  <si>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</si>
  <si>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</si>
  <si>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</si>
  <si>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</si>
  <si>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</si>
  <si>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</si>
  <si>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</si>
  <si>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</si>
  <si>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</si>
  <si>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</si>
  <si>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</si>
  <si>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</si>
  <si>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</si>
  <si>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</si>
  <si>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</si>
  <si>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</si>
  <si>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</si>
  <si>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</si>
  <si>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</si>
  <si>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</si>
  <si>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</si>
  <si>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</si>
  <si>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</si>
  <si>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</si>
  <si>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</si>
  <si>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</si>
  <si>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</si>
  <si>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</si>
  <si>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</si>
  <si>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</si>
  <si>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</si>
  <si>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</si>
  <si>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</si>
  <si>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</si>
  <si>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</si>
  <si>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</si>
  <si>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</si>
  <si>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</si>
  <si>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</si>
  <si>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</si>
  <si>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</si>
  <si>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</si>
  <si>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</si>
  <si>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</si>
  <si>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</si>
  <si>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</si>
  <si>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</si>
  <si>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</si>
  <si>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</si>
  <si>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</si>
  <si>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</si>
  <si>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</si>
  <si>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</si>
  <si>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</si>
  <si>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</si>
  <si>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</si>
  <si>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</si>
  <si>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</si>
  <si>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</si>
  <si>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</si>
  <si>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</si>
  <si>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</si>
  <si>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</si>
  <si>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</si>
  <si>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</si>
  <si>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</si>
  <si>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</si>
  <si>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</si>
  <si>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</si>
  <si>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</si>
  <si>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</si>
  <si>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</si>
  <si>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</si>
  <si>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</si>
  <si>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</si>
  <si>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</si>
  <si>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</si>
  <si>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</si>
  <si>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</si>
  <si>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</si>
  <si>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</si>
  <si>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</si>
  <si>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</si>
  <si>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</si>
  <si>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</si>
  <si>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</si>
  <si>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</si>
  <si>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</si>
  <si>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</si>
  <si>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</si>
  <si>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</si>
  <si>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</si>
  <si>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</si>
  <si>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</si>
  <si>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</si>
  <si>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</si>
  <si>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</si>
  <si>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</si>
  <si>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</si>
  <si>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</si>
  <si>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</si>
  <si>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</si>
  <si>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</si>
  <si>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</si>
  <si>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</si>
  <si>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</si>
  <si>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</si>
  <si>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</si>
  <si>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</si>
  <si>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</si>
  <si>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</si>
  <si>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</si>
  <si>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</si>
  <si>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</si>
  <si>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</si>
  <si>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</si>
  <si>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</si>
  <si>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</si>
  <si>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</si>
  <si>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</si>
  <si>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</si>
  <si>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</si>
  <si>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</si>
  <si>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</si>
  <si>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</si>
  <si>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</si>
  <si>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</si>
  <si>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</si>
  <si>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</si>
  <si>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</si>
  <si>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</si>
  <si>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</si>
  <si>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</si>
  <si>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</si>
  <si>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</si>
  <si>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</si>
  <si>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</si>
  <si>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</si>
  <si>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</si>
  <si>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</si>
  <si>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</si>
  <si>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</si>
  <si>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</si>
  <si>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</si>
  <si>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</si>
  <si>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</si>
  <si>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</si>
  <si>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</si>
  <si>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</si>
  <si>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</si>
  <si>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</si>
  <si>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</si>
  <si>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</si>
  <si>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</si>
  <si>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</si>
  <si>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</si>
  <si>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</si>
  <si>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</si>
  <si>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</si>
  <si>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</si>
  <si>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</si>
  <si>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</si>
  <si>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</si>
  <si>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</si>
  <si>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</si>
  <si>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</si>
  <si>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</si>
  <si>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</si>
  <si>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</si>
  <si>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</si>
  <si>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</si>
  <si>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</si>
  <si>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</si>
  <si>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</si>
  <si>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</si>
  <si>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</si>
  <si>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</si>
  <si>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</si>
  <si>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</si>
  <si>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</si>
  <si>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</si>
  <si>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</si>
  <si>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</si>
  <si>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</si>
  <si>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</si>
  <si>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</si>
  <si>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</si>
  <si>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</si>
  <si>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</si>
  <si>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</si>
  <si>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</si>
  <si>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</si>
  <si>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</si>
  <si>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</si>
  <si>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</si>
  <si>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</si>
  <si>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</si>
  <si>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</si>
  <si>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</si>
  <si>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</si>
  <si>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</si>
  <si>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</si>
  <si>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</si>
  <si>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</si>
  <si>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</si>
  <si>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</si>
  <si>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</si>
  <si>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</si>
  <si>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</si>
  <si>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</si>
  <si>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</si>
  <si>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</si>
  <si>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</si>
  <si>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</si>
  <si>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</si>
  <si>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</si>
  <si>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</si>
  <si>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</si>
  <si>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</si>
  <si>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</si>
  <si>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</si>
  <si>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</si>
  <si>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</si>
  <si>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</si>
  <si>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</si>
  <si>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</si>
  <si>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</si>
  <si>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</si>
  <si>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</si>
  <si>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</si>
  <si>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</si>
  <si>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</si>
  <si>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</si>
  <si>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</si>
  <si>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</si>
  <si>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</si>
  <si>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</si>
  <si>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</si>
  <si>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</si>
  <si>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</si>
  <si>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</si>
  <si>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</si>
  <si>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</si>
  <si>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</si>
  <si>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</si>
  <si>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</si>
  <si>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</si>
  <si>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</si>
  <si>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</si>
  <si>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</si>
  <si>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</si>
  <si>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</si>
  <si>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</si>
  <si>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</si>
  <si>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</si>
  <si>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</si>
  <si>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</si>
  <si>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</si>
  <si>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</si>
  <si>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</si>
  <si>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</si>
  <si>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</si>
  <si>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</si>
  <si>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</si>
  <si>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</si>
  <si>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</si>
  <si>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</si>
  <si>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</si>
  <si>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</si>
  <si>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</si>
  <si>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</si>
  <si>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</si>
  <si>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</si>
  <si>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</si>
  <si>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</si>
  <si>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</si>
  <si>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</si>
  <si>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</si>
  <si>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</si>
  <si>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</si>
  <si>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</si>
  <si>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</si>
  <si>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</si>
  <si>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</si>
  <si>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</si>
  <si>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</si>
  <si>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</si>
  <si>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</si>
  <si>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</si>
  <si>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</si>
  <si>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</si>
  <si>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</si>
  <si>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</si>
  <si>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</si>
  <si>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</si>
  <si>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</si>
  <si>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</si>
  <si>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</si>
  <si>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</si>
  <si>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</si>
  <si>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</si>
  <si>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</si>
  <si>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</si>
  <si>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</si>
  <si>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</si>
  <si>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</si>
  <si>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</si>
  <si>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</si>
  <si>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</si>
  <si>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</si>
  <si>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</si>
  <si>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</si>
  <si>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</si>
  <si>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</si>
  <si>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</si>
  <si>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</si>
  <si>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</si>
  <si>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</si>
  <si>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</si>
  <si>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</si>
  <si>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</si>
  <si>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</si>
  <si>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</si>
  <si>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</si>
  <si>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</si>
  <si>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</si>
  <si>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</si>
  <si>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</si>
  <si>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</si>
  <si>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</si>
  <si>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</si>
  <si>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</si>
  <si>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</si>
  <si>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</si>
  <si>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</si>
  <si>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</si>
  <si>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</si>
  <si>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</si>
  <si>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</si>
  <si>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</si>
  <si>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</si>
  <si>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</si>
  <si>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</si>
  <si>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</si>
  <si>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</si>
  <si>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</si>
  <si>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</si>
  <si>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</si>
  <si>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</si>
  <si>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</si>
  <si>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</si>
  <si>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</si>
  <si>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</si>
  <si>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</si>
  <si>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</si>
  <si>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</si>
  <si>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</si>
  <si>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</si>
  <si>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</si>
  <si>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</si>
  <si>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</si>
  <si>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</si>
  <si>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</si>
  <si>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</si>
  <si>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</si>
  <si>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</si>
  <si>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</si>
  <si>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</si>
  <si>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</si>
  <si>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</si>
  <si>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</si>
  <si>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</si>
  <si>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</si>
  <si>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</si>
  <si>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</si>
  <si>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</si>
  <si>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</si>
  <si>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</si>
  <si>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</si>
  <si>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</si>
  <si>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</si>
  <si>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</si>
  <si>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</si>
  <si>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</si>
  <si>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</si>
  <si>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</si>
  <si>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</si>
  <si>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</si>
  <si>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</si>
  <si>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</si>
  <si>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</si>
  <si>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</si>
  <si>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</si>
  <si>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</si>
  <si>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</si>
  <si>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</si>
  <si>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</si>
  <si>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</si>
  <si>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</si>
  <si>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</si>
  <si>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</si>
  <si>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</si>
  <si>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</si>
  <si>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</si>
  <si>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</si>
  <si>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</si>
  <si>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</si>
  <si>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</si>
  <si>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</si>
  <si>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</si>
  <si>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</si>
  <si>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</si>
  <si>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</si>
  <si>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</si>
  <si>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</si>
  <si>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</si>
  <si>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</si>
  <si>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</si>
  <si>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</si>
  <si>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</si>
  <si>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</si>
  <si>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</si>
  <si>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</si>
  <si>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</si>
  <si>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</si>
  <si>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</si>
  <si>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</si>
  <si>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</si>
  <si>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</si>
  <si>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</si>
  <si>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</si>
  <si>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</si>
  <si>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</si>
  <si>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</si>
  <si>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</si>
  <si>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</si>
  <si>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</si>
  <si>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</si>
  <si>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</si>
  <si>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</si>
  <si>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</si>
  <si>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</si>
  <si>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</si>
  <si>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</si>
  <si>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</si>
  <si>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</si>
  <si>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</si>
  <si>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</si>
  <si>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</si>
  <si>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</si>
  <si>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</si>
  <si>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</si>
  <si>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</si>
  <si>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</si>
  <si>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</si>
  <si>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</si>
  <si>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</si>
  <si>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</si>
  <si>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</si>
  <si>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</si>
  <si>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</si>
  <si>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</si>
  <si>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</si>
  <si>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</si>
  <si>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</si>
  <si>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</si>
  <si>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</si>
  <si>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</si>
  <si>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</si>
  <si>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</si>
  <si>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</si>
  <si>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</si>
  <si>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</si>
  <si>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</si>
  <si>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</si>
  <si>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</si>
  <si>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</si>
  <si>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</si>
  <si>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</si>
  <si>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</si>
  <si>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</si>
  <si>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</si>
  <si>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</si>
  <si>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</si>
  <si>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</si>
  <si>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</si>
  <si>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</si>
  <si>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</si>
  <si>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</si>
  <si>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</si>
  <si>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</si>
  <si>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</si>
  <si>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</si>
  <si>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</si>
  <si>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</si>
  <si>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</si>
  <si>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</si>
  <si>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</si>
  <si>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</si>
  <si>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</si>
  <si>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</si>
  <si>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</si>
  <si>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</si>
  <si>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</si>
  <si>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</si>
  <si>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</si>
  <si>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</si>
  <si>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</si>
  <si>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</si>
  <si>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</si>
  <si>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</si>
  <si>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</si>
  <si>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</si>
  <si>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</si>
  <si>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</si>
  <si>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</si>
  <si>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</si>
  <si>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</si>
  <si>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</si>
  <si>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</si>
  <si>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</si>
  <si>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</si>
  <si>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</si>
  <si>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</si>
  <si>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</si>
  <si>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</si>
  <si>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</si>
  <si>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</si>
  <si>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</si>
  <si>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</si>
  <si>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</si>
  <si>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</si>
  <si>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</si>
  <si>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</si>
  <si>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</si>
  <si>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</si>
  <si>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</si>
  <si>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</si>
  <si>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</si>
  <si>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</si>
  <si>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</si>
  <si>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</si>
  <si>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</si>
  <si>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</si>
  <si>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</si>
  <si>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</si>
  <si>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</si>
  <si>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</si>
  <si>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</si>
  <si>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</si>
  <si>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</si>
  <si>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</si>
  <si>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</si>
  <si>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</si>
  <si>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</si>
  <si>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</si>
  <si>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</si>
  <si>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</si>
  <si>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</si>
  <si>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</si>
  <si>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</si>
  <si>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</si>
  <si>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</si>
  <si>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</si>
  <si>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</si>
  <si>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</si>
  <si>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</si>
  <si>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</si>
  <si>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</si>
  <si>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</si>
  <si>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</si>
  <si>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</si>
  <si>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</si>
  <si>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</si>
  <si>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</si>
  <si>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</si>
  <si>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</si>
  <si>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</si>
  <si>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</si>
  <si>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</si>
  <si>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</si>
  <si>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</si>
  <si>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</si>
  <si>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</si>
  <si>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</si>
  <si>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</si>
  <si>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</si>
  <si>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</si>
  <si>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</si>
  <si>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</si>
  <si>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</si>
  <si>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</si>
  <si>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</si>
  <si>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</si>
  <si>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</si>
  <si>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</si>
  <si>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</si>
  <si>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</si>
  <si>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</si>
  <si>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</si>
  <si>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</si>
  <si>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</si>
  <si>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</si>
  <si>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</si>
  <si>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</si>
  <si>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</si>
  <si>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</si>
  <si>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</si>
  <si>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</si>
  <si>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</si>
  <si>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</si>
  <si>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</si>
  <si>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</si>
  <si>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</si>
  <si>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</si>
  <si>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</si>
  <si>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</si>
  <si>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</si>
  <si>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</si>
  <si>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</si>
  <si>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</si>
  <si>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</si>
  <si>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</si>
  <si>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</si>
  <si>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</si>
  <si>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</si>
  <si>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</si>
  <si>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</si>
  <si>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</si>
  <si>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</si>
  <si>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</si>
  <si>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</si>
  <si>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</si>
  <si>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</si>
  <si>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</si>
  <si>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</si>
  <si>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</si>
  <si>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</si>
  <si>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</si>
  <si>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</si>
  <si>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</si>
  <si>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</si>
  <si>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</si>
  <si>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</si>
  <si>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</si>
  <si>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</si>
  <si>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</si>
  <si>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</si>
  <si>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</si>
  <si>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</si>
  <si>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</si>
  <si>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</si>
  <si>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</si>
  <si>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</si>
  <si>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</si>
  <si>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</si>
  <si>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</si>
  <si>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</si>
  <si>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</si>
  <si>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</si>
  <si>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</si>
  <si>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</si>
  <si>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</si>
  <si>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</si>
  <si>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</si>
  <si>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</si>
  <si>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</si>
  <si>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</si>
  <si>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</si>
  <si>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</si>
  <si>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</si>
  <si>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</si>
  <si>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</si>
  <si>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</si>
  <si>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</si>
  <si>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</si>
  <si>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</si>
  <si>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</si>
  <si>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</si>
  <si>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</si>
  <si>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</si>
  <si>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</si>
  <si>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</si>
  <si>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</si>
  <si>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</si>
  <si>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</si>
  <si>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</si>
  <si>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</si>
  <si>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</si>
  <si>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</si>
  <si>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</si>
  <si>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</si>
  <si>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</si>
  <si>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</si>
  <si>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</si>
  <si>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</si>
  <si>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</si>
  <si>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</si>
  <si>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</si>
  <si>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</si>
  <si>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</si>
  <si>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</si>
  <si>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</si>
  <si>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</si>
  <si>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</si>
  <si>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</si>
  <si>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</si>
  <si>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</si>
  <si>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</si>
  <si>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</si>
  <si>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</si>
  <si>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</si>
  <si>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</si>
  <si>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</si>
  <si>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</si>
  <si>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</si>
  <si>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</si>
  <si>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</si>
  <si>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</si>
  <si>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</si>
  <si>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</si>
  <si>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</si>
  <si>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</si>
  <si>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</si>
  <si>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</si>
  <si>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</si>
  <si>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</si>
  <si>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</si>
  <si>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</si>
  <si>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</si>
  <si>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</si>
  <si>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</si>
  <si>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</si>
  <si>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</si>
  <si>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</si>
  <si>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</si>
  <si>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</si>
  <si>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</si>
  <si>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</si>
  <si>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</si>
  <si>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</si>
  <si>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</si>
  <si>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</si>
  <si>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</si>
  <si>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</si>
  <si>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</si>
  <si>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</si>
  <si>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</si>
  <si>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</si>
  <si>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</si>
  <si>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</si>
  <si>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</si>
  <si>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</si>
  <si>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</si>
  <si>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</si>
  <si>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</si>
  <si>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</si>
  <si>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</si>
  <si>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</si>
  <si>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</si>
  <si>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</si>
  <si>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</si>
  <si>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</si>
  <si>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</si>
  <si>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</si>
  <si>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</si>
  <si>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</si>
  <si>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</si>
  <si>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</si>
  <si>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</si>
  <si>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</si>
  <si>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</si>
  <si>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</si>
  <si>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</si>
  <si>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</si>
  <si>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</si>
  <si>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</si>
  <si>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</si>
  <si>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</si>
  <si>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</si>
  <si>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</si>
  <si>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</si>
  <si>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</si>
  <si>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</si>
  <si>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</si>
  <si>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</si>
  <si>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</si>
  <si>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</si>
  <si>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</si>
  <si>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</si>
  <si>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</si>
  <si>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</si>
  <si>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</si>
  <si>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</si>
  <si>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</si>
  <si>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</si>
  <si>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</si>
  <si>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</si>
  <si>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</si>
  <si>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</si>
  <si>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</si>
  <si>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</si>
  <si>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</si>
  <si>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</si>
  <si>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</si>
  <si>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</si>
  <si>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</si>
  <si>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</si>
  <si>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</si>
  <si>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</si>
  <si>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</si>
  <si>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</si>
  <si>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</si>
  <si>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</si>
  <si>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</si>
  <si>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</si>
  <si>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</si>
  <si>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</si>
  <si>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</si>
  <si>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</si>
  <si>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</si>
  <si>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</si>
  <si>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</si>
  <si>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</si>
  <si>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</si>
  <si>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</si>
  <si>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</si>
  <si>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</si>
  <si>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</si>
  <si>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</si>
  <si>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</si>
  <si>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</si>
  <si>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</si>
  <si>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</si>
  <si>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</si>
  <si>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</si>
  <si>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</si>
  <si>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</si>
  <si>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</si>
  <si>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</si>
  <si>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</si>
  <si>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</si>
  <si>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</si>
  <si>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</si>
  <si>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</si>
  <si>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</si>
  <si>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</si>
  <si>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</si>
  <si>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</si>
  <si>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</si>
  <si>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</si>
  <si>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</si>
  <si>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</si>
  <si>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</si>
  <si>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</si>
  <si>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</si>
  <si>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</si>
  <si>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</si>
  <si>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</si>
  <si>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</si>
  <si>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</si>
  <si>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</si>
  <si>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</si>
  <si>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</si>
  <si>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</si>
  <si>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</si>
  <si>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</si>
  <si>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</si>
  <si>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</si>
  <si>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</si>
  <si>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</si>
  <si>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</si>
  <si>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</si>
  <si>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</si>
  <si>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</si>
  <si>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</si>
  <si>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</si>
  <si>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</si>
  <si>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</si>
  <si>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</si>
  <si>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</si>
  <si>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</si>
  <si>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</si>
  <si>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</si>
  <si>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</si>
  <si>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</si>
  <si>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</si>
  <si>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</si>
  <si>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</si>
  <si>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</si>
  <si>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</si>
  <si>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</si>
  <si>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</si>
  <si>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</si>
  <si>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</si>
  <si>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</si>
  <si>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</si>
  <si>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</si>
  <si>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</si>
  <si>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</si>
  <si>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</si>
  <si>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</si>
  <si>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</si>
  <si>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</si>
  <si>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</si>
  <si>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</si>
  <si>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</si>
  <si>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</si>
  <si>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</si>
  <si>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</si>
  <si>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</si>
  <si>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</si>
  <si>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</si>
  <si>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</si>
  <si>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</si>
  <si>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</si>
  <si>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</si>
  <si>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</si>
  <si>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</si>
  <si>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</si>
  <si>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</si>
  <si>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</si>
  <si>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</si>
  <si>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</si>
  <si>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</si>
  <si>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</si>
  <si>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</si>
  <si>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</si>
  <si>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</si>
  <si>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</si>
  <si>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</si>
  <si>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</si>
  <si>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</si>
  <si>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</si>
  <si>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</si>
  <si>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</si>
  <si>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</si>
  <si>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</si>
  <si>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</si>
  <si>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</si>
  <si>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</si>
  <si>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</si>
  <si>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</si>
  <si>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</si>
  <si>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</si>
  <si>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</si>
  <si>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</si>
  <si>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</si>
  <si>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</si>
  <si>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</si>
  <si>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</si>
  <si>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</si>
  <si>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</si>
  <si>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</si>
  <si>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</si>
  <si>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</si>
  <si>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</si>
  <si>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</si>
  <si>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</si>
  <si>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</si>
  <si>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</si>
  <si>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</si>
  <si>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</si>
  <si>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</si>
  <si>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</si>
  <si>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</si>
  <si>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</si>
  <si>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</si>
  <si>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</si>
  <si>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</si>
  <si>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</si>
  <si>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</si>
  <si>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</si>
  <si>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</si>
  <si>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</si>
  <si>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</si>
  <si>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</si>
  <si>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</si>
  <si>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</si>
  <si>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</si>
  <si>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</si>
  <si>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</si>
  <si>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</si>
  <si>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</si>
  <si>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</si>
  <si>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</si>
  <si>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</si>
  <si>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</si>
  <si>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</si>
  <si>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</si>
  <si>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</si>
  <si>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</si>
  <si>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</si>
  <si>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</si>
  <si>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</si>
  <si>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</si>
  <si>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</si>
  <si>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</si>
  <si>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</si>
  <si>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</si>
  <si>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</si>
  <si>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</si>
  <si>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</si>
  <si>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</si>
  <si>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</si>
  <si>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</si>
  <si>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</si>
  <si>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</si>
  <si>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</si>
  <si>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</si>
  <si>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</si>
  <si>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</si>
  <si>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</si>
  <si>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</si>
  <si>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</si>
  <si>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</si>
  <si>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</si>
  <si>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</si>
  <si>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</si>
  <si>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</si>
  <si>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</si>
  <si>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</si>
  <si>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</si>
  <si>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</si>
  <si>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</si>
  <si>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</si>
  <si>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</si>
  <si>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</si>
  <si>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</si>
  <si>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</si>
  <si>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</si>
  <si>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</si>
  <si>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</si>
  <si>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</si>
  <si>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</si>
  <si>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</si>
  <si>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</si>
  <si>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</si>
  <si>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</si>
  <si>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</si>
  <si>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</si>
  <si>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</si>
  <si>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</si>
  <si>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</si>
  <si>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</si>
  <si>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</si>
  <si>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</si>
  <si>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</si>
  <si>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</si>
  <si>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</si>
  <si>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</si>
  <si>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</si>
  <si>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</si>
  <si>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</si>
  <si>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</si>
  <si>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</si>
  <si>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</si>
  <si>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</si>
  <si>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</si>
  <si>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</si>
  <si>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</si>
  <si>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</si>
  <si>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</si>
  <si>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</si>
  <si>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</si>
  <si>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</si>
  <si>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</si>
  <si>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</si>
  <si>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</si>
  <si>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</si>
  <si>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</si>
  <si>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</si>
  <si>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</si>
  <si>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</si>
  <si>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</si>
  <si>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</si>
  <si>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</si>
  <si>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</si>
  <si>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</si>
  <si>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</si>
  <si>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</si>
  <si>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</si>
  <si>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</si>
  <si>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</si>
  <si>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</si>
  <si>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</si>
  <si>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</si>
  <si>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</si>
  <si>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</si>
  <si>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</si>
  <si>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</si>
  <si>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</si>
  <si>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</si>
  <si>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</si>
  <si>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</si>
  <si>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</si>
  <si>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</si>
  <si>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</si>
  <si>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</si>
  <si>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</si>
  <si>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</si>
  <si>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</si>
  <si>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</si>
  <si>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</si>
  <si>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</si>
  <si>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</si>
  <si>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</si>
  <si>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</si>
  <si>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</si>
  <si>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</si>
  <si>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</si>
  <si>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</si>
  <si>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</si>
  <si>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</si>
  <si>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</si>
  <si>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</si>
  <si>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</si>
  <si>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</si>
  <si>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</si>
  <si>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</si>
  <si>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</si>
  <si>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</si>
  <si>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</si>
  <si>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</si>
  <si>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</si>
  <si>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</si>
  <si>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</si>
  <si>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</si>
  <si>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</si>
  <si>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</si>
  <si>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</si>
  <si>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</si>
  <si>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</si>
  <si>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</si>
  <si>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</si>
  <si>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</si>
  <si>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</si>
  <si>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</si>
  <si>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</si>
  <si>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</si>
  <si>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</si>
  <si>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</si>
  <si>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</si>
  <si>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</si>
  <si>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</si>
  <si>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</si>
  <si>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</si>
  <si>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</si>
  <si>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</si>
  <si>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</si>
  <si>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</si>
  <si>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</si>
  <si>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</si>
  <si>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</si>
  <si>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</si>
  <si>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</si>
  <si>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</si>
  <si>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</si>
  <si>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</si>
  <si>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</si>
  <si>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</si>
  <si>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</si>
  <si>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</si>
  <si>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</si>
  <si>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</si>
  <si>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</si>
  <si>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</si>
  <si>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</si>
  <si>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</si>
  <si>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</si>
  <si>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</si>
  <si>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</si>
  <si>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</si>
  <si>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</si>
  <si>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</si>
  <si>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</si>
  <si>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</si>
  <si>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</si>
  <si>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</si>
  <si>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</si>
  <si>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</si>
  <si>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</si>
  <si>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</si>
  <si>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</si>
  <si>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</si>
  <si>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</si>
  <si>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</si>
  <si>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</si>
  <si>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</si>
  <si>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</si>
  <si>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</si>
  <si>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</si>
  <si>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</si>
  <si>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</si>
  <si>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</si>
  <si>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</si>
  <si>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</si>
  <si>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</si>
  <si>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</si>
  <si>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</si>
  <si>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</si>
  <si>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</si>
  <si>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</si>
  <si>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</si>
  <si>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</si>
  <si>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</si>
  <si>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</si>
  <si>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</si>
  <si>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</si>
  <si>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</si>
  <si>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</si>
  <si>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</si>
  <si>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</si>
  <si>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</si>
  <si>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</si>
  <si>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</si>
  <si>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</si>
  <si>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</si>
  <si>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</si>
  <si>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</si>
  <si>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</si>
  <si>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</si>
  <si>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</si>
  <si>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</si>
  <si>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</si>
  <si>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</si>
  <si>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</si>
  <si>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</si>
  <si>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</si>
  <si>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</si>
  <si>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</si>
  <si>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</si>
  <si>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</si>
  <si>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</si>
  <si>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</si>
  <si>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</si>
  <si>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</si>
  <si>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</si>
  <si>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</si>
  <si>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</si>
  <si>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</si>
  <si>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</si>
  <si>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</si>
  <si>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</si>
  <si>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</si>
  <si>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</si>
  <si>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</si>
  <si>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</si>
  <si>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</si>
  <si>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</si>
  <si>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</si>
  <si>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</si>
  <si>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</si>
  <si>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</si>
  <si>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</si>
  <si>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</si>
  <si>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</si>
  <si>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</si>
  <si>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</si>
  <si>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</si>
  <si>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</si>
  <si>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</si>
  <si>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</si>
  <si>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</si>
  <si>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</si>
  <si>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</si>
  <si>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</si>
  <si>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</si>
  <si>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</si>
  <si>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</si>
  <si>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</si>
  <si>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</si>
  <si>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</si>
  <si>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</si>
  <si>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</si>
  <si>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</si>
  <si>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</si>
  <si>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</si>
  <si>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</si>
  <si>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</si>
  <si>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</si>
  <si>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</si>
  <si>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</si>
  <si>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</si>
  <si>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</si>
  <si>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</si>
  <si>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</si>
  <si>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</si>
  <si>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</si>
  <si>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</si>
  <si>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</si>
  <si>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</si>
  <si>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</si>
  <si>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</si>
  <si>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</si>
  <si>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</si>
  <si>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</si>
  <si>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</si>
  <si>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</si>
  <si>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</si>
  <si>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</si>
  <si>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</si>
  <si>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</si>
  <si>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</si>
  <si>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</si>
  <si>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</si>
  <si>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</si>
  <si>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</si>
  <si>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</si>
  <si>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</si>
  <si>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</si>
  <si>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</si>
  <si>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</si>
  <si>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</si>
  <si>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</si>
  <si>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</si>
  <si>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</si>
  <si>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</si>
  <si>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</si>
  <si>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</si>
  <si>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</si>
  <si>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</si>
  <si>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</si>
  <si>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</si>
  <si>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</si>
  <si>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</si>
  <si>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</si>
  <si>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</si>
  <si>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</si>
  <si>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</si>
  <si>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</si>
  <si>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</si>
  <si>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</si>
  <si>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</si>
  <si>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</si>
  <si>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</si>
  <si>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</si>
  <si>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</si>
  <si>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</si>
  <si>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</si>
  <si>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</si>
  <si>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</si>
  <si>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</si>
  <si>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</si>
  <si>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</si>
  <si>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</si>
  <si>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</si>
  <si>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</si>
  <si>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</si>
  <si>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</si>
  <si>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</si>
  <si>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</si>
  <si>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</si>
  <si>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</si>
  <si>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</si>
  <si>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</si>
  <si>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</si>
  <si>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</si>
  <si>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</si>
  <si>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</si>
  <si>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</si>
  <si>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</si>
  <si>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</si>
  <si>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</si>
  <si>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</si>
  <si>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</si>
  <si>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</si>
  <si>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</si>
  <si>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</si>
  <si>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</si>
  <si>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</si>
  <si>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</si>
  <si>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</si>
  <si>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</si>
  <si>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</si>
  <si>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</si>
  <si>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</si>
  <si>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</si>
  <si>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</si>
  <si>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</si>
  <si>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</si>
  <si>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</si>
  <si>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</si>
  <si>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</si>
  <si>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</si>
  <si>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</si>
  <si>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</si>
  <si>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</si>
  <si>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</si>
  <si>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</si>
  <si>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</si>
  <si>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</si>
  <si>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</si>
  <si>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</si>
  <si>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</si>
  <si>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</si>
  <si>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</si>
  <si>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</si>
  <si>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</si>
  <si>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</si>
  <si>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</si>
  <si>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</si>
  <si>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</si>
  <si>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</si>
  <si>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</si>
  <si>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</si>
  <si>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</si>
  <si>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</si>
  <si>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</si>
  <si>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</si>
  <si>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</si>
  <si>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</si>
  <si>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</si>
  <si>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</si>
  <si>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</si>
  <si>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</si>
  <si>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</si>
  <si>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</si>
  <si>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</si>
  <si>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</si>
  <si>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</si>
  <si>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</si>
  <si>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</si>
  <si>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</si>
  <si>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</si>
  <si>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</si>
  <si>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</si>
  <si>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</si>
  <si>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</si>
  <si>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</si>
  <si>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</si>
  <si>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</si>
  <si>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</si>
  <si>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</si>
  <si>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</si>
  <si>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</si>
  <si>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</si>
  <si>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</si>
  <si>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</si>
  <si>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</si>
  <si>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</si>
  <si>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</si>
  <si>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</si>
  <si>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</si>
  <si>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</si>
  <si>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180 min</t>
  </si>
  <si>
    <t>PCM-20251205-00000345</t>
  </si>
  <si>
    <t xml:space="preserve"> PCM-20250215-00000830 </t>
  </si>
  <si>
    <t>LTE site still down and  site located in aramco area access issue need special permission</t>
  </si>
  <si>
    <t>PCM-20251205-00000156</t>
  </si>
  <si>
    <t>was night access issue / USF area team EM team on the way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</si>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</sst>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5" dataDxfId="154" headerRowBorderDxfId="152" tableBorderDxfId="153" totalsRowBorderDxfId="151">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0" totalsRowShown="0" headerRowDxfId="46" dataDxfId="45" headerRowBorderDxfId="43" tableBorderDxfId="44" totalsRowBorderDxfId="42">
  <autoFilter ref="A1:L1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333.40832418981154</v>
      </c>
      <c r="H2" s="73">
        <v>45662.943402777775</v>
      </c>
      <c r="I2" s="56" t="str">
        <f>IFERROR(VLOOKUP(D2,DB!A:F,6,0),"")</f>
        <v>Generator-SG</v>
      </c>
      <c r="J2" s="56" t="str">
        <f>IFERROR(VLOOKUP(D2,DB!A:G,7,0),"")</f>
        <v>Dead</v>
      </c>
      <c r="K2" s="64" t="s">
        <v>39107</v>
      </c>
      <c r="L2" s="62" t="str">
        <f>IFERROR(VLOOKUP(D2,DB!A:I,9,0),"")</f>
        <v>Latis</v>
      </c>
    </row>
    <row r="3" spans="1:15" ht="15" customHeight="1">
      <c r="A3" s="128" t="s">
        <v>39108</v>
      </c>
      <c r="B3" s="127" t="str">
        <f>IFERROR(VLOOKUP(D3,DB!A:K,11,0),"")</f>
        <v>R1</v>
      </c>
      <c r="C3" s="127">
        <v>1</v>
      </c>
      <c r="D3" s="56" t="s">
        <v>21711</v>
      </c>
      <c r="E3" s="126" t="s">
        <v>39106</v>
      </c>
      <c r="F3" s="125">
        <v>45996.292361111111</v>
      </c>
      <c r="G3" s="124">
        <f ca="1">IFERROR(NOW()-F3,"-")</f>
        <v>6.4389004626718815E-2</v>
      </c>
      <c r="H3" s="125">
        <v>45996.287488425929</v>
      </c>
      <c r="I3" s="127" t="str">
        <f>IFERROR(VLOOKUP(D3,DB!A:F,6,0),"")</f>
        <v>Generator-SG</v>
      </c>
      <c r="J3" s="127" t="str">
        <f>IFERROR(VLOOKUP(D3,DB!A:G,7,0),"")</f>
        <v>Vandalized</v>
      </c>
      <c r="K3" s="123" t="s">
        <v>39109</v>
      </c>
      <c r="L3" s="122" t="str">
        <f>IFERROR(VLOOKUP(D3,DB!A:I,9,0),"")</f>
        <v>Latis</v>
      </c>
    </row>
    <row r="4" spans="1:15" ht="15" customHeight="1">
      <c r="A4" s="128"/>
      <c r="B4" s="127" t="str">
        <f>IFERROR(VLOOKUP(D4,DB!A:K,11,0),"")</f>
        <v/>
      </c>
      <c r="C4" s="127"/>
      <c r="D4" s="56"/>
      <c r="E4" s="126"/>
      <c r="F4" s="125"/>
      <c r="G4" s="124">
        <f ca="1">IFERROR(NOW()-F4,"-")</f>
        <v>45996.356750115738</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45996.356750115738</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45996.356750115738</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45996.356750115738</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45996.356750115738</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45996.356750115738</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45996.356750115738</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45996.356750115738</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45996.356750115738</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45996.356750115738</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45996.356750115738</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45996.356750115738</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45996.356750115738</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45996.356750115738</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45996.356750115738</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45996.356750115738</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45996.356750115738</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45996.356750115738</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45996.356750115738</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45996.356750115738</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45996.356750115738</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45996.356750115738</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45996.356750115738</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45996.356750115738</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45996.356750115738</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45996.356750115738</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45996.356750115738</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45996.356750115738</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45996.356750115738</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45996.356750115738</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45996.356750115738</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45996.356750115738</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45996.356750115738</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45996.356750115738</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45996.356750115738</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45996.356750115738</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45996.356750115738</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45996.356750115738</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45996.356750115738</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45996.356750115738</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45996.356750115738</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45996.356750115738</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45996.356750115738</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45996.356750115738</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45996.356750115738</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45996.356750115738</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45996.356750115738</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45996.356750115738</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45996.356750115738</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45996.356750115738</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45996.356750115738</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45996.356750115738</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45996.356750115738</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45996.356750115738</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45996.356750115738</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45996.356750115738</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45996.356750115738</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45996.356750115738</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45996.356750115738</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45996.356750115738</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45996.356750115738</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45996.356750115738</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45996.356750115738</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45996.356750115738</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45996.356750115738</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45996.356750115738</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45996.356750115738</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45996.356750115738</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45996.356750115738</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45996.356750115738</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45996.356750115738</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45996.356750115738</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45996.356750115738</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45996.356750115738</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45996.356750115738</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45996.356750115738</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45996.356750115738</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45996.356750115738</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45996.356750115738</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45996.356750115738</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45996.356750115738</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45996.356750115738</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45996.356750115738</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45996.356750115738</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45996.356750115738</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45996.356750115738</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45996.356750115738</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45996.356750115738</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45996.356750115738</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45996.356750115738</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45996.356750115738</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45996.356750115738</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45996.356750115738</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45996.356750115738</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45996.356750115738</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45996.356750115738</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45996.356750115738</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45996.356750115738</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45996.356750115738</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45996.356750115738</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45996.356750115738</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45996.356750115738</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45996.356750115738</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45996.356750115738</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45996.356750115738</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45996.356750115738</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45996.356750115738</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45996.356750115738</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45996.356750115738</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45996.356750115738</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45996.356750115738</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45996.356750115738</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45996.356750115738</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45996.356750115738</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45996.356750115738</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45996.356750115738</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45996.356750115738</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45996.356750115738</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45996.356750115738</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45996.356750115738</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45996.356750115738</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45996.356750115738</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45996.356750115738</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45996.356750115738</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45996.356750115738</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45996.356750115738</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45996.356750115738</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45996.356750115738</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45996.356750115738</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45996.356750115738</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45996.356750115738</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45996.356750115738</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45996.356750115738</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45996.356750115738</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45996.356750115738</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45996.356750115738</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45996.356750115738</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45996.356750115738</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45996.356750115738</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45996.356750115738</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45996.356750115738</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45996.356750115738</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45996.356750115738</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45996.356750115738</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45996.356750115738</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45996.356750115738</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45996.356750115738</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45996.356750115738</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45996.356750115738</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45996.356750115738</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45996.356750115738</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45996.356750115738</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45996.356750115738</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45996.356750115738</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45996.356750115738</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45996.356750115738</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45996.356750115738</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45996.356750115738</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45996.356750115738</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45996.356750115738</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45996.356750115738</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45996.356750115738</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45996.356750115738</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45996.356750115738</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45996.356750115738</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45996.356750115738</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45996.356750115738</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45996.356750115738</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45996.356750115738</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45996.356750115738</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45996.356750115738</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45996.356750115738</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45996.356750115738</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45996.356750115738</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45996.356750115738</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45996.356750115738</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45996.356750115738</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45996.356750115738</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45996.356750115738</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45996.356750115738</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45996.356750115738</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45996.356750115738</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45996.356750115738</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45996.356750115738</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45996.356750115738</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45996.356750115738</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45996.356750115738</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45996.356750115738</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45996.356750115738</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45996.356750115738</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45996.356750115738</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45996.356750115738</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45996.356750115738</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45996.356750115738</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45996.356750115738</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tabSelected="1" workbookViewId="0">
      <selection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171.3569121527762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11.969331134256208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38875</v>
      </c>
      <c r="E5" s="81" t="s">
        <v>39106</v>
      </c>
      <c r="F5" s="100">
        <v>45996.344849537039</v>
      </c>
      <c r="G5" s="101">
        <f ca="1">IFERROR(NOW()-F5,"-")</f>
        <v>1.1900578698259778E-2</v>
      </c>
      <c r="H5" s="100">
        <v>45996.324016203704</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4</v>
      </c>
      <c r="D6" s="18" t="s">
        <v>23418</v>
      </c>
      <c r="E6" s="81" t="s">
        <v>39106</v>
      </c>
      <c r="F6" s="100">
        <v>45996.324155092596</v>
      </c>
      <c r="G6" s="101">
        <f ca="1">IFERROR(NOW()-F6,"-")</f>
        <v>3.2595023141766433E-2</v>
      </c>
      <c r="H6" s="100">
        <v>45996.309571759259</v>
      </c>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45996.356750115738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45996.356750115738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45996.356750115738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45996.356750115738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45996.356750115738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45996.356750115738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45996.356750115738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45996.356750115738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45996.356750115738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45996.356750115738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45996.356750115738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45996.356750115738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45996.356750115738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45996.356750115738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45996.356750115738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45996.356750115738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45996.356750115738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45996.356750115738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45996.356750115738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45996.356750115738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45996.356750115738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45996.356750115738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45996.356750115738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45996.356750115738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45996.356750115738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45996.356750115738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45996.356750115738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45996.356750115738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45996.356750115738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45996.356750115738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45996.356750115738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45996.356750115738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45996.356750115738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45996.356750115738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45996.356750115738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45996.356750115738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45996.356750115738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45996.356750115738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45996.356750115738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45996.356750115738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45996.356750115738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45996.356750115738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45996.356750115738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45996.356750115738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45996.356750115738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45996.356750115738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45996.356750115738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45996.356750115738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45996.356750115738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45996.356750115738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45996.356750115738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45996.356750115738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45996.356750115738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45996.356750115738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45996.356750115738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45996.356750115738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45996.356750115738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45996.356750115738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45996.356750115738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45996.356750115738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45996.356750115738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45996.356750115738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45996.356750115738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45996.356750115738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45996.356750115738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45996.356750115738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45996.356750115738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45996.356750115738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45996.356750115738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45996.356750115738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45996.356750115738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45996.356750115738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45996.356750115738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45996.356750115738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45996.356750115738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45996.356750115738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45996.356750115738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45996.356750115738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45996.356750115738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45996.356750115738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45996.356750115738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45996.356750115738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45996.356750115738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45996.356750115738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45996.356750115738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45996.356750115738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45996.356750115738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45996.356750115738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45996.356750115738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45996.356750115738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45996.356750115738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45996.356750115738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45996.356750115738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45996.356750115738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45996.356750115738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45996.356750115738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45996.356750115738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45996.356750115738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45996.356750115738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45996.356750115738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45996.356750115738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45996.356750115738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45996.356750115738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45996.356750115738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45996.356750115738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45996.356750115738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45996.356750115738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45996.356750115738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45996.356750115738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45996.356750115738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45996.356750115738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45996.356750115738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45996.356750115738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45996.356750115738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45996.356750115738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45996.356750115738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45996.356750115738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45996.356750115738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45996.356750115738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45996.356750115738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45996.356750115738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45996.356750115738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45996.356750115738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45996.356750115738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45996.356750115738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45996.356750115738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45996.356750115738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45996.356750115738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45996.356750115738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45996.356750115738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45996.356750115738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45996.356750115738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45996.356750115738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45996.356750115738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45996.356750115738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45996.356750115738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45996.356750115738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45996.356750115738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45996.356750115738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45996.356750115738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45996.356750115738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45996.356750115738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45996.356750115738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45996.356750115738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45996.356750115738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45996.356750115738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45996.356750115738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45996.356750115738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45996.356750115738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45996.356750115738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45996.356750115738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45996.356750115738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45996.356750115738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45996.356750115738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45996.356750115738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45996.356750115738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45996.356750115738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45996.356750115738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45996.356750115738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45996.356750115738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45996.356750115738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45996.356750115738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45996.356750115738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45996.356750115738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45996.356750115738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45996.356750115738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45996.356750115738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45996.356750115738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45996.356750115738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45996.356750115738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45996.356750115738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45996.356750115738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45996.356750115738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45996.356750115738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45996.356750115738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45996.356750115738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45996.356750115738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45996.356750115738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45996.356750115738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45996.356750115738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45996.356750115738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45996.356750115738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45996.356750115738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45996.356750115738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45996.356750115738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45996.356750115738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45996.356750115738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45996.356750115738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45996.356750115738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45996.356750115738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45996.356750115738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45996.356750115738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45996.356750115738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45996.356750115738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45996.356750115738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45996.356750115738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45996.356750115738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45996.356750115738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45996.356750115738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45996.356750115738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45996.356750115738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45996.356750115738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45996.356750115738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45996.356750115738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45996.356750115738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45996.356750115738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45996.356750115738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45996.356750115738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45996.356750115738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45996.356750115738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45996.356750115738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45996.356750115738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45996.356750115738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45996.356750115738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45996.356750115738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45996.356750115738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45996.356750115738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45996.356750115738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45996.356750115738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45996.356750115738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45996.356750115738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45996.356750115738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45996.356750115738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45996.356750115738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45996.356750115738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45996.356750115738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45996.356750115738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45996.356750115738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45996.356750115738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45996.356750115738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45996.356750115738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45996.356750115738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45996.356750115738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45996.356750115738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45996.356750115738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45996.356750115738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45996.356750115738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45996.356750115738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45996.356750115738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45996.356750115738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45996.356750115738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45996.356750115738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45996.356750115738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45996.356750115738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45996.356750115738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45996.356750115738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45996.356750115738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45996.356750115738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45996.356750115738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45996.356750115738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45996.356750115738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45996.356750115738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45996.356750115738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45996.356750115738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45996.356750115738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45996.356750115738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45996.356750115738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45996.356750115738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45996.356750115738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45996.356750115738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45996.356750115738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45996.356750115738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45996.356750115738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45996.356750115738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45996.356750115738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45996.356750115738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45996.356750115738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45996.356750115738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45996.356750115738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45996.356750115738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45996.356750115738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45996.356750115738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45996.356750115738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45996.356750115738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45996.356750115738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45996.356750115738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45996.356750115738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45996.356750115738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45996.356750115738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45996.356750115738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45996.356750115738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45996.356750115738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45996.356750115738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45996.356750115738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45996.356750115738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45996.356750115738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45996.356750115738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45996.356750115738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45996.356750115738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45996.356750115738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45996.356750115738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45996.356750115738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45996.356750115738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45996.356750115738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45996.356750115738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45996.356750115738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45996.356750115738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45996.356750115738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45996.356750115738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45996.356750115738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45996.356750115738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45996.356750115738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45996.356750115738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45996.356750115738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45996.356750115738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45996.356750115738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45996.356750115738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45996.356750115738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45996.356750115738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45996.356750115738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45996.356750115738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45996.356750115738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45996.356750115738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45996.356750115738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45996.356750115738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45996.356750115738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45996.356750115738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45996.356750115738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45996.356750115738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45996.356750115738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45996.356750115738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45996.356750115738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45996.356750115738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45996.356750115738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45996.356750115738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45996.356750115738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45996.356750115738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45996.356750115738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45996.356750115738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45996.356750115738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45996.356750115738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45996.356750115738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45996.356750115738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45996.356750115738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45996.356750115738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45996.356750115738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45996.356750115738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45996.356750115738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45996.356750115738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45996.356750115738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45996.356750115738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45996.356750115738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45996.356750115738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45996.356750115738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45996.356750115738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45996.356750115738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45996.356750115738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45996.356750115738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45996.356750115738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45996.356750115738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45996.356750115738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45996.356750115738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45996.356750115738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45996.356750115738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45996.356750115738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45996.356750115738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45996.356750115738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45996.356750115738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45996.356750115738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45996.356750115738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45996.356750115738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45996.356750115738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45996.356750115738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45996.356750115738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45996.356750115738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45996.356750115738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45996.356750115738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45996.356750115738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45996.356750115738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45996.356750115738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45996.356750115738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45996.356750115738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45996.356750115738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45996.356750115738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45996.356750115738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45996.356750115738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45996.356750115738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45996.356750115738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45996.356750115738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45996.356750115738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45996.356750115738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45996.356750115738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45996.356750115738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45996.356750115738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45996.356750115738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45996.356750115738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45996.356750115738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45996.356750115738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45996.356750115738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45996.356750115738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45996.356750115738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45996.356750115738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45996.356750115738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45996.356750115738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45996.356750115738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45996.356750115738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45996.356750115738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45996.356750115738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45996.356750115738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45996.356750115738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45996.356750115738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45996.356750115738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45996.356750115738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45996.356750115738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45996.356750115738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45996.356750115738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45996.356750115738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45996.356750115738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45996.356750115738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45996.356750115738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45996.356750115738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45996.356750115738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45996.356750115738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45996.356750115738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45996.356750115738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45996.356750115738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45996.356750115738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45996.356750115738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45996.356750115738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45996.356750115738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45996.356750115738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45996.356750115738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45996.356750115738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45996.356750115738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45996.356750115738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45996.356750115738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45996.356750115738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45996.356750115738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45996.356750115738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45996.356750115738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45996.356750115738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45996.356750115738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45996.356750115738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45996.356750115738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45996.356750115738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45996.356750115738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45996.356750115738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45996.356750115738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45996.356750115738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45996.356750115738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45996.356750115738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45996.356750115738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45996.356750115738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45996.356750115738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45996.356750115738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45996.356750115738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45996.356750115738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45996.356750115738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45996.356750115738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45996.356750115738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45996.356750115738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45996.356750115738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45996.356750115738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45996.356750115738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45996.356750115738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45996.356750115738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45996.356750115738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45996.356750115738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45996.356750115738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45996.356750115738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45996.356750115738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45996.356750115738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45996.356750115738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45996.356750115738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45996.356750115738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45996.356750115738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45996.356750115738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45996.356750115738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45996.356750115738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45996.356750115738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45996.356750115738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45996.356750115738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45996.356750115738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45996.356750115738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45996.356750115738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45996.356750115738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45996.356750115738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45996.356750115738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45996.356750115738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45996.356750115738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45996.356750115738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45996.356750115738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45996.356750115738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45996.356750115738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45996.356750115738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45996.356750115738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45996.356750115738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45996.356750115738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45996.356750115738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45996.356750115738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45996.356750115738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45996.356750115738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45996.356750115738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45996.356750115738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45996.356750115738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45996.356750115738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45996.356750115738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45996.356750115738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45996.356750115738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45996.356750115738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45996.356750115738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45996.356750115738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45996.356750115738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45996.356750115738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45996.356750115738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45996.356750115738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45996.356750115738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45996.356750115738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45996.356750115738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45996.356750115738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45996.356750115738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45996.356750115738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45996.356750115738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45996.356750115738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45996.356750115738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45996.356750115738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45996.356750115738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45996.356750115738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45996.356750115738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45996.356750115738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45996.356750115738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45996.356750115738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45996.356750115738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45996.356750115738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45996.356750115738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45996.356750115738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45996.356750115738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45996.356750115738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45996.356750115738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45996.356750115738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45996.356750115738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45996.356750115738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45996.356750115738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45996.356750115738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45996.356750115738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45996.356750115738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45996.356750115738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45996.356750115738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45996.356750115738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45996.356750115738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45996.356750115738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45996.356750115738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45996.356750115738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45996.356750115738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45996.356750115738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45996.356750115738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45996.356750115738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45996.356750115738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45996.356750115738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45996.356750115738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45996.356750115738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45996.356750115738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45996.356750115738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45996.356750115738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45996.356750115738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45996.356750115738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45996.356750115738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45996.356750115738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45996.356750115738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45996.356750115738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45996.356750115738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45996.356750115738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45996.356750115738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45996.356750115738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45996.356750115738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45996.356750115738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45996.356750115738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45996.356750115738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45996.356750115738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45996.356750115738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45996.356750115738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45996.356750115738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45996.356750115738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45996.356750115738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45996.356750115738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45996.356750115738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45996.356750115738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45996.356750115738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45996.356750115738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45996.356750115738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45996.356750115738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45996.356750115738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45996.356750115738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45996.356750115738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45996.356750115738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45996.356750115738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45996.356750115738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45996.356750115738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45996.356750115738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45996.356750115738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45996.356750115738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45996.356750115738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45996.356750115738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45996.356750115738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45996.356750115738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45996.356750115738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45996.356750115738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45996.356750115738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45996.356750115738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45996.356750115738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45996.356750115738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45996.356750115738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45996.356750115738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45996.356750115738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45996.356750115738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45996.356750115738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45996.356750115738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45996.356750115738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45996.356750115738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45996.356750115738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45996.356750115738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45996.356750115738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45996.356750115738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45996.356750115738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45996.356750115738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45996.356750115738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45996.356750115738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45996.356750115738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45996.356750115738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45996.356750115738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45996.356750115738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45996.356750115738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45996.356750115738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45996.356750115738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45996.356750115738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45996.356750115738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45996.356750115738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45996.356750115738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45996.356750115738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45996.356750115738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45996.356750115738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45996.356750115738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45996.356750115738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45996.356750115738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45996.356750115738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45996.356750115738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45996.356750115738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45996.356750115738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45996.356750115738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45996.356750115738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45996.356750115738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45996.356750115738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45996.356750115738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45996.356750115738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45996.356750115738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45996.356750115738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45996.356750115738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45996.356750115738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45996.356750115738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45996.356750115738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45996.356750115738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45996.356750115738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45996.356750115738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45996.356750115738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45996.356750115738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45996.356750115738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45996.356750115738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45996.356750115738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45996.356750115738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45996.356750115738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45996.356750115738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45996.356750115738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45996.356750115738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45996.356750115738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45996.356750115738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45996.356750115738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45996.356750115738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45996.356750115738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45996.356750115738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45996.356750115738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45996.356750115738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45996.356750115738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45996.356750115738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45996.356750115738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45996.356750115738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45996.356750115738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45996.356750115738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45996.356750115738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45996.356750115738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45996.356750115738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45996.356750115738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45996.356750115738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45996.356750115738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45996.356750115738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45996.356750115738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45996.356750115738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45996.356750115738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45996.356750115738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45996.356750115738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45996.356750115738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45996.356750115738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45996.356750115738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45996.356750115738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45996.356750115738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45996.356750115738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45996.356750115738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45996.356750115738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45996.356750115738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45996.356750115738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45996.356750115738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45996.356750115738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45996.356750115738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45996.356750115738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45996.356750115738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45996.356750115738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45996.356750115738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45996.356750115738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45996.356750115738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45996.356750115738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45996.356750115738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45996.356750115738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45996.356750115738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45996.356750115738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45996.356750115738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45996.356750115738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45996.356750115738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45996.356750115738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45996.356750115738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45996.356750115738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45996.356750115738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45996.356750115738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45996.356750115738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45996.356750115738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45996.356750115738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45996.356750115738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45996.356750115738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45996.356750115738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45996.356750115738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45996.356750115738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45996.356750115738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45996.356750115738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45996.356750115738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45996.356750115738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45996.356750115738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45996.356750115738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45996.356750115738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45996.356750115738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45996.356750115738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45996.356750115738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45996.356750115738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45996.356750115738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45996.356750115738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45996.356750115738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45996.356750115738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45996.356750115738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45996.356750115738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45996.356750115738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45996.356750115738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45996.356750115738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45996.356750115738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45996.356750115738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45996.356750115738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45996.356750115738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45996.356750115738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45996.356750115738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45996.356750115738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45996.356750115738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45996.356750115738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45996.356750115738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45996.356750115738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45996.356750115738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45996.356750115738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45996.356750115738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45996.356750115738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45996.356750115738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45996.356750115738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45996.356750115738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45996.356750115738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45996.356750115738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45996.356750115738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45996.356750115738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45996.356750115738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45996.356750115738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45996.356750115738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45996.356750115738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45996.356750115738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45996.356750115738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45996.356750115738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45996.356750115738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45996.356750115738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45996.356750115738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45996.356750115738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45996.356750115738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45996.356750115738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45996.356750115738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45996.356750115738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45996.356750115738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45996.356750115738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45996.356750115738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45996.356750115738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45996.356750115738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45996.356750115738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45996.356750115738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45996.356750115738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45996.356750115738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45996.356750115738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45996.356750115738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45996.356750115738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45996.356750115738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45996.356750115738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45996.356750115738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45996.356750115738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45996.356750115738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45996.356750115738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45996.356750115738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45996.356750115738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45996.356750115738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45996.356750115738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45996.356750115738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45996.356750115738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45996.356750115738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45996.356750115738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45996.356750115738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45996.356750115738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45996.356750115738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45996.356750115738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45996.356750115738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45996.356750115738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45996.356750115738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45996.356750115738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45996.356750115738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45996.356750115738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45996.356750115738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45996.356750115738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45996.356750115738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45996.356750115738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45996.356750115738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45996.356750115738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45996.356750115738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45996.356750115738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45996.356750115738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45996.356750115738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45996.356750115738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45996.356750115738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45996.356750115738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45996.356750115738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45996.356750115738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45996.356750115738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45996.356750115738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45996.356750115738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45996.356750115738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45996.356750115738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45996.356750115738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45996.356750115738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45996.356750115738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45996.356750115738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45996.356750115738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45996.356750115738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45996.356750115738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45996.356750115738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45996.356750115738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45996.356750115738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45996.356750115738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45996.356750115738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45996.356750115738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45996.356750115738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45996.356750115738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45996.356750115738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45996.356750115738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45996.356750115738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45996.356750115738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45996.356750115738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45996.356750115738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45996.356750115738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45996.356750115738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45996.356750115738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45996.356750115738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45996.356750115738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45996.356750115738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45996.356750115738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45996.356750115738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45996.356750115738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45996.356750115738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45996.356750115738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45996.356750115738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45996.356750115738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45996.356750115738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45996.356750115738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45996.356750115738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45996.356750115738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45996.356750115738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45996.356750115738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45996.356750115738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45996.356750115738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45996.356750115738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45996.356750115738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45996.356750115738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45996.356750115738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45996.356750115738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45996.356750115738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45996.356750115738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45996.356750115738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45996.356750115738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45996.356750115738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45996.356750115738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45996.356750115738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45996.356750115738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45996.356750115738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45996.356750115738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45996.356750115738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45996.356750115738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45996.356750115738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45996.356750115738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45996.356750115738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45996.356750115738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45996.356750115738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45996.356750115738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45996.356750115738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45996.356750115738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45996.356750115738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45996.356750115738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45996.356750115738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45996.356750115738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45996.356750115738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45996.356750115738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45996.356750115738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45996.356750115738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45996.356750115738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45996.356750115738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45996.356750115738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45996.356750115738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45996.356750115738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45996.356750115738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45996.356750115738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45996.356750115738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45996.356750115738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45996.356750115738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45996.356750115738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45996.356750115738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45996.356750115738</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292.87603252314148</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37373</v>
      </c>
      <c r="E3" s="91" t="s">
        <v>39106</v>
      </c>
      <c r="F3" s="92">
        <v>45996.171527777777</v>
      </c>
      <c r="G3" s="93">
        <f t="shared" ref="G3:G16" ca="1" si="0">IFERROR(NOW()-F3,"")</f>
        <v>0.18522233796102228</v>
      </c>
      <c r="H3" s="92">
        <v>45996.166319444441</v>
      </c>
      <c r="I3" s="110" t="str">
        <f>IFERROR(VLOOKUP(D3,DB!A:F,6,0),"")</f>
        <v>Generator-SG</v>
      </c>
      <c r="J3" s="110" t="str">
        <f>IFERROR(VLOOKUP(D3,DB!A:G,7,0),"")</f>
        <v>Dead</v>
      </c>
      <c r="K3" s="94" t="s">
        <v>39200</v>
      </c>
      <c r="L3" s="88" t="str">
        <f>IFERROR(VLOOKUP(D3,DB!A:I,9,0),"")</f>
        <v>Latis</v>
      </c>
    </row>
    <row r="4" spans="1:16" ht="15" customHeight="1">
      <c r="A4" s="110"/>
      <c r="B4" s="110" t="str">
        <f>IFERROR(VLOOKUP(D4,DB!A:K,11,0),"")</f>
        <v/>
      </c>
      <c r="C4" s="90"/>
      <c r="D4" s="88"/>
      <c r="E4" s="91"/>
      <c r="F4" s="92"/>
      <c r="G4" s="93">
        <f t="shared" ca="1" si="0"/>
        <v>45996.356750115738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45996.356750115738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45996.356750115738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45996.356750115738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45996.356750115738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45996.356750115738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45996.356750115738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45996.356750115738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45996.356750115738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45996.356750115738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45996.356750115738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45996.356750115738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45996.356750115738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45996.356750115738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45996.356750115738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45996.356750115738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45996.356750115738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45996.356750115738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45996.356750115738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45996.356750115738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45996.356750115738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45996.356750115738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45996.356750115738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45996.356750115738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45996.356750115738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45996.356750115738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45996.356750115738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45996.356750115738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45996.356750115738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45996.356750115738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45996.356750115738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45996.356750115738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45996.356750115738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45996.356750115738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45996.356750115738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45996.356750115738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45996.356750115738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45996.356750115738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45996.356750115738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45996.356750115738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45996.356750115738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45996.356750115738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45996.356750115738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45996.356750115738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45996.356750115738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45996.356750115738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45996.356750115738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45996.356750115738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45996.356750115738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45996.356750115738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45996.356750115738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45996.356750115738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45996.356750115738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45996.356750115738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45996.356750115738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45996.356750115738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45996.356750115738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45996.356750115738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45996.356750115738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45996.356750115738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45996.356750115738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45996.356750115738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45996.356750115738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45996.356750115738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45996.356750115738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45996.356750115738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45996.356750115738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45996.356750115738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45996.356750115738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45996.356750115738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45996.356750115738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45996.356750115738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45996.356750115738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45996.356750115738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45996.356750115738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45996.356750115738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45996.356750115738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45996.356750115738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45996.356750115738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45996.356750115738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45996.356750115738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45996.356750115738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45996.356750115738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45996.356750115738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45996.356750115738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45996.356750115738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45996.356750115738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45996.356750115738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45996.356750115738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45996.356750115738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45996.356750115738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45996.356750115738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45996.356750115738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45996.356750115738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45996.356750115738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45996.356750115738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45996.356750115738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45996.356750115738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45996.356750115738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45996.356750115738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45996.356750115738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45996.356750115738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45996.356750115738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45996.356750115738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45996.356750115738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45996.356750115738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45996.356750115738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45996.356750115738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45996.356750115738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45996.356750115738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45996.356750115738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45996.356750115738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45996.356750115738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45996.356750115738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45996.356750115738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45996.356750115738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45996.356750115738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45996.356750115738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45996.356750115738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45996.356750115738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45996.356750115738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45996.356750115738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45996.356750115738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45996.356750115738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45996.356750115738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45996.356750115738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45996.356750115738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45996.356750115738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45996.356750115738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45996.356750115738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45996.356750115738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45996.356750115738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45996.356750115738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45996.356750115738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45996.356750115738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45996.356750115738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45996.356750115738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45996.356750115738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45996.356750115738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45996.356750115738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45996.356750115738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190" ca="1" si="3">IFERROR(NOW()-F145,"")</f>
        <v>45996.356750115738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45996.356750115738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45996.356750115738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45996.356750115738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45996.356750115738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45996.356750115738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45996.356750115738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45996.356750115738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45996.356750115738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45996.356750115738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45996.356750115738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45996.356750115738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45996.356750115738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45996.356750115738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45996.356750115738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45996.356750115738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45996.356750115738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45996.356750115738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45996.356750115738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45996.356750115738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45996.356750115738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45996.356750115738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45996.356750115738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45996.356750115738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45996.356750115738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45996.356750115738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45996.356750115738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45996.356750115738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45996.356750115738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45996.356750115738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45996.356750115738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45996.356750115738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45996.356750115738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45996.356750115738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45996.356750115738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45996.356750115738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45996.356750115738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45996.356750115738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45996.356750115738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45996.356750115738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45996.356750115738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45996.356750115738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45996.356750115738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45996.356750115738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45996.356750115738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45996.356750115738</v>
      </c>
      <c r="H190" s="92"/>
      <c r="I190" s="110" t="str">
        <f>IFERROR(VLOOKUP(D190,DB!A:F,6,0),"")</f>
        <v/>
      </c>
      <c r="J190" s="110" t="str">
        <f>IFERROR(VLOOKUP(D190,DB!A:G,7,0),"")</f>
        <v/>
      </c>
      <c r="K190" s="94"/>
      <c r="L190" s="88" t="str">
        <f>IFERROR(VLOOKUP(D190,DB!A:I,9,0),"")</f>
        <v/>
      </c>
    </row>
  </sheetData>
  <dataValidations count="2">
    <dataValidation allowBlank="1" showInputMessage="1" showErrorMessage="1" sqref="E1" xr:uid="{A4F81451-56CC-4543-9497-104C4E44EE4B}"/>
    <dataValidation type="list" allowBlank="1" showInputMessage="1" showErrorMessage="1" sqref="E2:E1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39201</v>
      </c>
      <c r="B2" s="37" t="str">
        <f>IFERROR(VLOOKUP(D2,DB!A:K,11,0),"")</f>
        <v>R5</v>
      </c>
      <c r="C2" s="37">
        <v>3</v>
      </c>
      <c r="D2" s="103" t="s">
        <v>36085</v>
      </c>
      <c r="E2" s="37" t="s">
        <v>39106</v>
      </c>
      <c r="F2" s="38">
        <v>45891.832060185188</v>
      </c>
      <c r="G2" s="105">
        <f ca="1">IFERROR(NOW()-F2,"")</f>
        <v>104.52468993054936</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39187</v>
      </c>
      <c r="F3" s="38">
        <v>45926.188877314817</v>
      </c>
      <c r="G3" s="105">
        <f t="shared" ref="G3" ca="1" si="0">IFERROR(NOW()-F3,"")</f>
        <v>70.167872800921032</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39187</v>
      </c>
      <c r="F4" s="107">
        <v>45948.661111111112</v>
      </c>
      <c r="G4" s="108">
        <f t="shared" ref="G4" ca="1" si="1">IFERROR(NOW()-F4,"")</f>
        <v>47.695639004625264</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14.983451504624099</v>
      </c>
      <c r="H5" s="135">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c r="E6" s="37"/>
      <c r="F6" s="38"/>
      <c r="G6" s="134">
        <f t="shared" ref="G6:G26" ca="1" si="2">IFERROR(NOW()-F6,"")</f>
        <v>45996.356750115738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45996.356750115738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45996.356750115738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45996.356750115738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45996.356750115738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45996.356750115738</v>
      </c>
      <c r="H11" s="38"/>
      <c r="I11" s="37" t="str">
        <f>IFERROR(VLOOKUP(D11,DB!A:F,6,0),"")</f>
        <v/>
      </c>
      <c r="J11" s="37" t="str">
        <f>IFERROR(VLOOKUP(D11,DB!A:G,7,0),"")</f>
        <v/>
      </c>
      <c r="K11" s="37"/>
      <c r="L11" s="37" t="str">
        <f>IFERROR(VLOOKUP(D11,DB!A:I,9,0),"")</f>
        <v/>
      </c>
    </row>
    <row r="12" spans="1:13" ht="15.75">
      <c r="A12" s="37"/>
      <c r="B12" s="37" t="str">
        <f>IFERROR(VLOOKUP(D12,DB!A:K,11,0),"")</f>
        <v/>
      </c>
      <c r="C12" s="37"/>
      <c r="D12" s="152"/>
      <c r="E12" s="37"/>
      <c r="F12" s="38"/>
      <c r="G12" s="134">
        <f t="shared" ca="1" si="2"/>
        <v>45996.356750115738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45996.356750115738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45996.356750115738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45996.356750115738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45996.356750115738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45996.356750115738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45996.356750115738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45996.356750115738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45996.356750115738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45996.356750115738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45996.356750115738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45996.356750115738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45996.356750115738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45996.356750115738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45996.356750115738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ref="G27:G58" ca="1" si="3">IFERROR(NOW()-F27,"")</f>
        <v>45996.356750115738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3"/>
        <v>45996.356750115738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45996.356750115738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45996.356750115738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45996.356750115738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45996.356750115738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45996.356750115738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45996.356750115738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45996.356750115738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45996.356750115738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45996.356750115738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45996.356750115738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45996.356750115738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45996.356750115738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45996.356750115738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45996.356750115738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45996.356750115738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45996.356750115738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45996.356750115738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45996.356750115738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45996.356750115738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45996.356750115738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45996.356750115738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45996.356750115738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45996.356750115738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45996.356750115738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45996.356750115738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45996.356750115738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45996.356750115738</v>
      </c>
      <c r="H55" s="38"/>
      <c r="I55" s="37" t="str">
        <f>IFERROR(VLOOKUP(D55,DB!A:F,6,0),"")</f>
        <v/>
      </c>
      <c r="J55" s="37" t="str">
        <f>IFERROR(VLOOKUP(D55,DB!A:G,7,0),"")</f>
        <v/>
      </c>
      <c r="K55" s="37"/>
      <c r="L55" s="37" t="str">
        <f>IFERROR(VLOOKUP(D55,DB!A:I,9,0),"")</f>
        <v/>
      </c>
    </row>
    <row r="56" spans="1:12">
      <c r="A56" s="149"/>
      <c r="B56" s="149" t="str">
        <f>IFERROR(VLOOKUP(D56,DB!A:K,11,0),"")</f>
        <v/>
      </c>
      <c r="C56" s="149"/>
      <c r="D56" s="149"/>
      <c r="E56" s="149"/>
      <c r="F56" s="150"/>
      <c r="G56" s="151">
        <f t="shared" ca="1" si="3"/>
        <v>45996.356750115738</v>
      </c>
      <c r="H56" s="150"/>
      <c r="I56" s="149" t="str">
        <f>IFERROR(VLOOKUP(D56,DB!A:F,6,0),"")</f>
        <v/>
      </c>
      <c r="J56" s="149" t="str">
        <f>IFERROR(VLOOKUP(D56,DB!A:G,7,0),"")</f>
        <v/>
      </c>
      <c r="K56" s="149"/>
      <c r="L56" s="149"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45996.356750115738</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45996.356750115738</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45996.356750115738</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45996.356750115738</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45996.356750115738</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45996.356750115738</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45996.356750115738</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45996.356750115738</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45996.356750115738</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45996.356750115738</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45996.356750115738</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45996.356750115738</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45996.356750115738</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45996.356750115738</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45996.356750115738</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45996.356750115738</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45996.356750115738</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45996.356750115738</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45996.356750115738</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45996.356750115738</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45996.356750115738</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45996.356750115738</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45996.356750115738</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45996.356750115738</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45996.356750115738</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45996.356750115738</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45996.356750115738</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45996.356750115738</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45996.356750115738</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45996.356750115738</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45996.356750115738</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45996.356750115738</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45996.356750115738</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45996.356750115738</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45996.356750115738</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45996.356750115738</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45996.356750115738</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45996.356750115738</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45996.356750115738</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45996.356750115738</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45996.356750115738</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45996.356750115738</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45996.356750115738</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45996.356750115738</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45996.356750115738</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45996.356750115738</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45996.356750115738</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45996.356750115738</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45996.356750115738</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45996.356750115738</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45996.356750115738</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45996.356750115738</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45996.356750115738</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45996.356750115738</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45996.356750115738</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45996.356750115738</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45996.356750115738</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45996.356750115738</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45996.356750115738</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45996.356750115738</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45996.356750115738</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45996.356750115738</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45996.356750115738</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45996.356750115738</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45996.356750115738</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45996.356750115738</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45996.356750115738</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45996.356750115738</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45996.356750115738</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45996.356750115738</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45996.356750115738</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45996.356750115738</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45996.356750115738</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45996.356750115738</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45996.356750115738</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45996.356750115738</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45996.356750115738</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45996.356750115738</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45996.356750115738</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45996.356750115738</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45996.356750115738</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45996.356750115738</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45996.356750115738</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45996.356750115738</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45996.356750115738</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45996.356750115738</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45996.356750115738</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45996.356750115738</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45996.356750115738</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45996.356750115738</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45996.356750115738</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45996.356750115738</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45996.356750115738</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45996.356750115738</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45996.356750115738</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45996.356750115738</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45996.356750115738</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45996.356750115738</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45996.356750115738</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45996.356750115738</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45996.356750115738</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45996.356750115738</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45996.356750115738</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45996.356750115738</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45996.356750115738</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45996.356750115738</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45996.356750115738</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45996.356750115738</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45996.356750115738</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45996.356750115738</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45996.356750115738</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45996.356750115738</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45996.356750115738</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45996.356750115738</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45996.356750115738</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45996.356750115738</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45996.356750115738</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45996.356750115738</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45996.356750115738</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45996.356750115738</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45996.356750115738</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45996.356750115738</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45996.356750115738</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45996.356750115738</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45996.356750115738</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45996.356750115738</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45996.356750115738</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45996.356750115738</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45996.356750115738</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45996.356750115738</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45996.356750115738</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45996.356750115738</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45996.356750115738</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45996.356750115738</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45996.356750115738</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45996.356750115738</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45996.356750115738</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45996.356750115738</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45996.356750115738</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45996.356750115738</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45996.356750115738</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45996.356750115738</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45996.356750115738</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45996.356750115738</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45996.356750115738</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45996.356750115738</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45996.356750115738</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45996.356750115738</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45996.356750115738</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45996.356750115738</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45996.356750115738</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45996.356750115738</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45996.356750115738</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45996.356750115738</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45996.356750115738</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45996.356750115738</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45996.356750115738</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45996.356750115738</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45996.356750115738</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45996.356750115738</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45996.356750115738</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45996.356750115738</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45996.356750115738</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45996.356750115738</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45996.356750115738</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45996.356750115738</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45996.356750115738</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45996.356750115738</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45996.356750115738</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45996.356750115738</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45996.356750115738</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45996.356750115738</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45996.356750115738</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45996.356750115738</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45996.356750115738</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45996.356750115738</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45996.356750115738</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45996.356750115738</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45996.356750115738</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45996.356750115738</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45996.356750115738</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45996.356750115738</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45996.356750115738</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45996.356750115738</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45996.356750115738</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45996.356750115738</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45996.356750115738</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45996.356750115738</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45996.356750115738</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45996.356750115738</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45996.356750115738</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45996.356750115738</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45996.356750115738</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45996.356750115738</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45996.356750115738</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45996.356750115738</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45996.356750115738</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45996.356750115738</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45996.356750115738</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45996.356750115738</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45996.356750115738</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45996.356750115738</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45996.356750115738</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45996.356750115738</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45996.356750115738</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45996.356750115738</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45996.356750115738</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45996.356750115738</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45996.356750115738</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45996.356750115738</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45996.356750115738</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45996.356750115738</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45996.356750115738</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45996.356750115738</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45996.356750115738</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45996.356750115738</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45996.356750115738</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45996.356750115738</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45996.356750115738</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45996.356750115738</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45996.356750115738</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45996.356750115738</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45996.356750115738</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45996.356750115738</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45996.356750115738</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45996.356750115738</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45996.356750115738</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45996.356750115738</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45996.356750115738</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45996.356750115738</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45996.356750115738</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45996.356750115738</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45996.356750115738</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45996.356750115738</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45996.356750115738</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45996.356750115738</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45996.356750115738</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45996.356750115738</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45996.356750115738</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45996.356750115738</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45996.356750115738</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45996.356750115738</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45996.356750115738</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45996.356750115738</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45996.356750115738</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45996.356750115738</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45996.356750115738</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45996.356750115738</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45996.356750115738</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45996.356750115738</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45996.356750115738</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45996.356750115738</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45996.356750115738</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45996.356750115738</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45996.356750115738</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45996.356750115738</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45996.356750115738</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45996.356750115738</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45996.356750115738</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45996.356750115738</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45996.356750115738</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45996.356750115738</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45996.356750115738</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45996.356750115738</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45996.356750115738</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45996.356750115738</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45996.356750115738</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45996.356750115738</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45996.356750115738</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45996.356750115738</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45996.356750115738</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45996.356750115738</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45996.356750115738</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45996.356750115738</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45996.356750115738</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45996.356750115738</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45996.356750115738</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45996.356750115738</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45996.356750115738</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45996.356750115738</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45996.356750115738</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45996.356750115738</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45996.356750115738</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45996.356750115738</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45996.356750115738</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45996.356750115738</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45996.356750115738</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45996.356750115738</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45996.356750115738</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45996.356750115738</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45996.356750115738</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45996.356750115738</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45996.356750115738</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45996.356750115738</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45996.356750115738</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45996.356750115738</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45996.356750115738</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45996.356750115738</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45996.356750115738</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45996.356750115738</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45996.356750115738</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45996.356750115738</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45996.356750115738</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45996.356750115738</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45996.356750115738</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45996.356750115738</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45996.356750115738</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45996.356750115738</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45996.356750115738</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45996.356750115738</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45996.356750115738</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45996.356750115738</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45996.356750115738</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45996.356750115738</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45996.356750115738</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45996.356750115738</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45996.356750115738</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45996.356750115738</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45996.356750115738</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45996.356750115738</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45996.356750115738</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45996.356750115738</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45996.356750115738</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45996.356750115738</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45996.356750115738</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45996.356750115738</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45996.356750115738</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45996.356750115738</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45996.356750115738</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45996.356750115738</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45996.356750115738</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45996.356750115738</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45996.356750115738</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45996.356750115738</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45996.356750115738</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45996.356750115738</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45996.356750115738</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45996.356750115738</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45996.356750115738</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45996.356750115738</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45996.356750115738</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45996.356750115738</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45996.356750115738</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45996.356750115738</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45996.356750115738</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45996.356750115738</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45996.356750115738</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45996.356750115738</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45996.356750115738</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45996.356750115738</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45996.356750115738</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45996.356750115738</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45996.356750115738</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45996.356750115738</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45996.356750115738</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45996.356750115738</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45996.356750115738</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45996.356750115738</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45996.356750115738</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45996.356750115738</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45996.356750115738</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45996.356750115738</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45996.356750115738</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45996.356750115738</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45996.356750115738</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45996.356750115738</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45996.356750115738</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45996.356750115738</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45996.356750115738</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45996.356750115738</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45996.356750115738</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45996.356750115738</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45996.356750115738</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45996.356750115738</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45996.356750115738</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45996.356750115738</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45996.356750115738</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45996.356750115738</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45996.356750115738</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45996.356750115738</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45996.356750115738</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45996.356750115738</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45996.356750115738</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45996.356750115738</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45996.356750115738</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45996.356750115738</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45996.356750115738</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45996.356750115738</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45996.356750115738</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45996.356750115738</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45996.356750115738</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45996.356750115738</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45996.356750115738</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45996.356750115738</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45996.356750115738</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45996.356750115738</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45996.356750115738</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45996.356750115738</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45996.356750115738</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45996.356750115738</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45996.356750115738</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45996.356750115738</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45996.356750115738</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45996.356750115738</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45996.356750115738</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45996.356750115738</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45996.356750115738</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45996.356750115738</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45996.356750115738</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45996.356750115738</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45996.356750115738</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45996.356750115738</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45996.356750115738</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45996.356750115738</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45996.356750115738</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45996.356750115738</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45996.356750115738</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45996.356750115738</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45996.356750115738</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45996.356750115738</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45996.356750115738</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45996.356750115738</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45996.356750115738</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2025-12-05T05:33:52Z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