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81" documentId="120_S{2AC9BD13-BADA-5192-A53E-5A8FF88502F6}" xr6:coauthVersionLast="47" xr6:coauthVersionMax="47" xr10:uidLastSave="{3A4E3E9A-D0FF-4EA3-A819-3080A689AB3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 i="9" l="1"/>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I5"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4" i="9"/>
  <c r="B5" i="9"/>
  <c r="G5" i="9"/>
  <c r="J5" i="9"/>
  <c r="L5" i="9"/>
  <c r="B6" i="9"/>
  <c r="G6" i="9"/>
  <c r="I6" i="9"/>
  <c r="J6" i="9"/>
  <c r="L6" i="9"/>
  <c r="B7" i="9"/>
  <c r="G7" i="9"/>
  <c r="I7" i="9"/>
  <c r="J7" i="9"/>
  <c r="L7" i="9"/>
  <c r="B8" i="9"/>
  <c r="G8" i="9"/>
  <c r="I8" i="9"/>
  <c r="J8" i="9"/>
  <c r="L8" i="9"/>
  <c r="B2" i="9"/>
  <c r="I2" i="9"/>
  <c r="J2" i="9"/>
  <c r="L2" i="9"/>
  <c r="B3" i="9"/>
  <c r="I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<sst xmlns="http://schemas.openxmlformats.org/spreadsheetml/2006/main" count="180288" uniqueCount="39128">
  <si>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</si>
  <si>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</si>
  <si>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</si>
  <si>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</si>
  <si>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</si>
  <si>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</si>
  <si>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</si>
  <si>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</si>
  <si>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</si>
  <si>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</si>
  <si>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</si>
  <si>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</si>
  <si>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</si>
  <si>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</si>
  <si>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</si>
  <si>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</si>
  <si>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</si>
  <si>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</si>
  <si>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</si>
  <si>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</si>
  <si>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</si>
  <si>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</si>
  <si>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</si>
  <si>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</si>
  <si>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</si>
  <si>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</si>
  <si>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</si>
  <si>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</si>
  <si>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</si>
  <si>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</si>
  <si>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</si>
  <si>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</si>
  <si>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</si>
  <si>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</si>
  <si>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</si>
  <si>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</si>
  <si>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</si>
  <si>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</si>
  <si>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</si>
  <si>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</si>
  <si>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</si>
  <si>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</si>
  <si>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</si>
  <si>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</si>
  <si>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</si>
  <si>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</si>
  <si>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</si>
  <si>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</si>
  <si>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</si>
  <si>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</si>
  <si>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</si>
  <si>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</si>
  <si>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</si>
  <si>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</si>
  <si>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</si>
  <si>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</si>
  <si>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</si>
  <si>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</si>
  <si>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</si>
  <si>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</si>
  <si>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</si>
  <si>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</si>
  <si>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</si>
  <si>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</si>
  <si>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</si>
  <si>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</si>
  <si>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</si>
  <si>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</si>
  <si>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</si>
  <si>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</si>
  <si>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</si>
  <si>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</si>
  <si>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</si>
  <si>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</si>
  <si>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</si>
  <si>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</si>
  <si>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</si>
  <si>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</si>
  <si>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</si>
  <si>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</si>
  <si>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</si>
  <si>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</si>
  <si>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</si>
  <si>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</si>
  <si>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</si>
  <si>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</si>
  <si>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</si>
  <si>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</si>
  <si>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</si>
  <si>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</si>
  <si>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</si>
  <si>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</si>
  <si>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</si>
  <si>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</si>
  <si>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</si>
  <si>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</si>
  <si>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</si>
  <si>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</si>
  <si>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</si>
  <si>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</si>
  <si>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</si>
  <si>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</si>
  <si>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</si>
  <si>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</si>
  <si>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</si>
  <si>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</si>
  <si>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</si>
  <si>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</si>
  <si>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</si>
  <si>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</si>
  <si>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</si>
  <si>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</si>
  <si>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</si>
  <si>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</si>
  <si>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</si>
  <si>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</si>
  <si>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</si>
  <si>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</si>
  <si>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</si>
  <si>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</si>
  <si>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</si>
  <si>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</si>
  <si>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</si>
  <si>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</si>
  <si>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</si>
  <si>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</si>
  <si>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</si>
  <si>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</si>
  <si>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</si>
  <si>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</si>
  <si>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</si>
  <si>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</si>
  <si>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</si>
  <si>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</si>
  <si>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</si>
  <si>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</si>
  <si>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</si>
  <si>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</si>
  <si>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</si>
  <si>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</si>
  <si>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</si>
  <si>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</si>
  <si>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</si>
  <si>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</si>
  <si>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</si>
  <si>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</si>
  <si>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</si>
  <si>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</si>
  <si>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</si>
  <si>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</si>
  <si>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</si>
  <si>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</si>
  <si>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</si>
  <si>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</si>
  <si>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</si>
  <si>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</si>
  <si>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</si>
  <si>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</si>
  <si>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</si>
  <si>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</si>
  <si>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</si>
  <si>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</si>
  <si>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</si>
  <si>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</si>
  <si>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</si>
  <si>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</si>
  <si>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</si>
  <si>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</si>
  <si>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</si>
  <si>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</si>
  <si>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</si>
  <si>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</si>
  <si>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</si>
  <si>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</si>
  <si>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</si>
  <si>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</si>
  <si>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</si>
  <si>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</si>
  <si>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</si>
  <si>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</si>
  <si>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</si>
  <si>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</si>
  <si>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</si>
  <si>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</si>
  <si>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</si>
  <si>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</si>
  <si>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</si>
  <si>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</si>
  <si>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</si>
  <si>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</si>
  <si>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</si>
  <si>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</si>
  <si>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</si>
  <si>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</si>
  <si>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</si>
  <si>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</si>
  <si>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</si>
  <si>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</si>
  <si>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</si>
  <si>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</si>
  <si>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</si>
  <si>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</si>
  <si>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</si>
  <si>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</si>
  <si>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</si>
  <si>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</si>
  <si>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</si>
  <si>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</si>
  <si>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</si>
  <si>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</si>
  <si>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</si>
  <si>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</si>
  <si>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</si>
  <si>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</si>
  <si>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</si>
  <si>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</si>
  <si>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</si>
  <si>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</si>
  <si>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</si>
  <si>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</si>
  <si>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</si>
  <si>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</si>
  <si>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</si>
  <si>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</si>
  <si>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</si>
  <si>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</si>
  <si>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</si>
  <si>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</si>
  <si>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</si>
  <si>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</si>
  <si>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</si>
  <si>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</si>
  <si>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</si>
  <si>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</si>
  <si>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</si>
  <si>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</si>
  <si>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</si>
  <si>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</si>
  <si>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</si>
  <si>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</si>
  <si>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</si>
  <si>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</si>
  <si>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</si>
  <si>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</si>
  <si>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</si>
  <si>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</si>
  <si>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</si>
  <si>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</si>
  <si>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</si>
  <si>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</si>
  <si>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</si>
  <si>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</si>
  <si>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</si>
  <si>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</si>
  <si>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</si>
  <si>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</si>
  <si>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</si>
  <si>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</si>
  <si>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</si>
  <si>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</si>
  <si>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</si>
  <si>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</si>
  <si>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</si>
  <si>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</si>
  <si>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</si>
  <si>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</si>
  <si>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</si>
  <si>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</si>
  <si>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</si>
  <si>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</si>
  <si>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</si>
  <si>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</si>
  <si>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</si>
  <si>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</si>
  <si>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</si>
  <si>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</si>
  <si>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</si>
  <si>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</si>
  <si>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</si>
  <si>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</si>
  <si>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</si>
  <si>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</si>
  <si>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</si>
  <si>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</si>
  <si>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</si>
  <si>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</si>
  <si>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</si>
  <si>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</si>
  <si>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</si>
  <si>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</si>
  <si>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</si>
  <si>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</si>
  <si>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</si>
  <si>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</si>
  <si>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</si>
  <si>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</si>
  <si>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</si>
  <si>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</si>
  <si>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</si>
  <si>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</si>
  <si>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</si>
  <si>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</si>
  <si>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</si>
  <si>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</si>
  <si>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</si>
  <si>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</si>
  <si>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</si>
  <si>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</si>
  <si>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</si>
  <si>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</si>
  <si>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</si>
  <si>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</si>
  <si>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</si>
  <si>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</si>
  <si>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</si>
  <si>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</si>
  <si>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</si>
  <si>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</si>
  <si>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</si>
  <si>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</si>
  <si>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</si>
  <si>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</si>
  <si>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</si>
  <si>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</si>
  <si>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</si>
  <si>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</si>
  <si>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</si>
  <si>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</si>
  <si>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</si>
  <si>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</si>
  <si>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</si>
  <si>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</si>
  <si>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</si>
  <si>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</si>
  <si>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</si>
  <si>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</si>
  <si>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</si>
  <si>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</si>
  <si>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</si>
  <si>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</si>
  <si>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</si>
  <si>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</si>
  <si>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</si>
  <si>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</si>
  <si>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</si>
  <si>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</si>
  <si>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</si>
  <si>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</si>
  <si>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</si>
  <si>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</si>
  <si>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</si>
  <si>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</si>
  <si>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</si>
  <si>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</si>
  <si>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</si>
  <si>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</si>
  <si>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</si>
  <si>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</si>
  <si>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</si>
  <si>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</si>
  <si>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</si>
  <si>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</si>
  <si>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</si>
  <si>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</si>
  <si>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</si>
  <si>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</si>
  <si>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</si>
  <si>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</si>
  <si>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</si>
  <si>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</si>
  <si>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</si>
  <si>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</si>
  <si>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</si>
  <si>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</si>
  <si>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</si>
  <si>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</si>
  <si>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</si>
  <si>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</si>
  <si>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</si>
  <si>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</si>
  <si>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</si>
  <si>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</si>
  <si>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</si>
  <si>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</si>
  <si>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</si>
  <si>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</si>
  <si>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</si>
  <si>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</si>
  <si>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</si>
  <si>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</si>
  <si>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</si>
  <si>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</si>
  <si>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</si>
  <si>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</si>
  <si>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</si>
  <si>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</si>
  <si>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</si>
  <si>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</si>
  <si>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</si>
  <si>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</si>
  <si>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</si>
  <si>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</si>
  <si>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</si>
  <si>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</si>
  <si>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</si>
  <si>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</si>
  <si>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</si>
  <si>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</si>
  <si>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</si>
  <si>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</si>
  <si>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</si>
  <si>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</si>
  <si>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</si>
  <si>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</si>
  <si>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</si>
  <si>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</si>
  <si>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</si>
  <si>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</si>
  <si>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</si>
  <si>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</si>
  <si>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</si>
  <si>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</si>
  <si>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</si>
  <si>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</si>
  <si>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</si>
  <si>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</si>
  <si>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</si>
  <si>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</si>
  <si>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</si>
  <si>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</si>
  <si>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</si>
  <si>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</si>
  <si>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</si>
  <si>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</si>
  <si>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</si>
  <si>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</si>
  <si>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</si>
  <si>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</si>
  <si>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</si>
  <si>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</si>
  <si>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</si>
  <si>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</si>
  <si>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</si>
  <si>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</si>
  <si>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</si>
  <si>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</si>
  <si>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</si>
  <si>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</si>
  <si>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</si>
  <si>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</si>
  <si>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</si>
  <si>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</si>
  <si>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</si>
  <si>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</si>
  <si>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</si>
  <si>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</si>
  <si>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</si>
  <si>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</si>
  <si>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</si>
  <si>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</si>
  <si>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</si>
  <si>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</si>
  <si>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</si>
  <si>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</si>
  <si>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</si>
  <si>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</si>
  <si>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</si>
  <si>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</si>
  <si>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</si>
  <si>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</si>
  <si>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</si>
  <si>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</si>
  <si>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</si>
  <si>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</si>
  <si>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</si>
  <si>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</si>
  <si>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</si>
  <si>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</si>
  <si>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</si>
  <si>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</si>
  <si>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</si>
  <si>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</si>
  <si>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</si>
  <si>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</si>
  <si>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</si>
  <si>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</si>
  <si>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</si>
  <si>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</si>
  <si>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</si>
  <si>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</si>
  <si>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</si>
  <si>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</si>
  <si>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</si>
  <si>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</si>
  <si>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</si>
  <si>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</si>
  <si>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</si>
  <si>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</si>
  <si>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</si>
  <si>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</si>
  <si>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</si>
  <si>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</si>
  <si>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</si>
  <si>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</si>
  <si>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</si>
  <si>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</si>
  <si>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</si>
  <si>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</si>
  <si>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</si>
  <si>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</si>
  <si>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</si>
  <si>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</si>
  <si>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</si>
  <si>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</si>
  <si>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</si>
  <si>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</si>
  <si>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</si>
  <si>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</si>
  <si>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</si>
  <si>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</si>
  <si>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</si>
  <si>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</si>
  <si>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</si>
  <si>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</si>
  <si>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</si>
  <si>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</si>
  <si>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</si>
  <si>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</si>
  <si>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</si>
  <si>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</si>
  <si>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</si>
  <si>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</si>
  <si>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</si>
  <si>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</si>
  <si>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</si>
  <si>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</si>
  <si>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</si>
  <si>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</si>
  <si>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</si>
  <si>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</si>
  <si>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</si>
  <si>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</si>
  <si>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</si>
  <si>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</si>
  <si>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</si>
  <si>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</si>
  <si>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</si>
  <si>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</si>
  <si>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</si>
  <si>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</si>
  <si>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</si>
  <si>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</si>
  <si>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</si>
  <si>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</si>
  <si>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</si>
  <si>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</si>
  <si>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</si>
  <si>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</si>
  <si>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</si>
  <si>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</si>
  <si>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</si>
  <si>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</si>
  <si>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</si>
  <si>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</si>
  <si>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</si>
  <si>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</si>
  <si>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</si>
  <si>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</si>
  <si>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</si>
  <si>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</si>
  <si>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</si>
  <si>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</si>
  <si>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</si>
  <si>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</si>
  <si>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</si>
  <si>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</si>
  <si>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</si>
  <si>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</si>
  <si>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</si>
  <si>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</si>
  <si>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</si>
  <si>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</si>
  <si>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</si>
  <si>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</si>
  <si>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</si>
  <si>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</si>
  <si>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</si>
  <si>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</si>
  <si>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</si>
  <si>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</si>
  <si>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</si>
  <si>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</si>
  <si>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</si>
  <si>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</si>
  <si>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</si>
  <si>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</si>
  <si>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</si>
  <si>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</si>
  <si>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</si>
  <si>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</si>
  <si>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</si>
  <si>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</si>
  <si>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</si>
  <si>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</si>
  <si>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</si>
  <si>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</si>
  <si>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</si>
  <si>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</si>
  <si>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</si>
  <si>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</si>
  <si>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</si>
  <si>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</si>
  <si>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</si>
  <si>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</si>
  <si>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</si>
  <si>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</si>
  <si>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</si>
  <si>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</si>
  <si>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</si>
  <si>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</si>
  <si>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</si>
  <si>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</si>
  <si>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</si>
  <si>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</si>
  <si>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</si>
  <si>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</si>
  <si>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</si>
  <si>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</si>
  <si>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</si>
  <si>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</si>
  <si>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</si>
  <si>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</si>
  <si>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</si>
  <si>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</si>
  <si>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</si>
  <si>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</si>
  <si>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</si>
  <si>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</si>
  <si>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</si>
  <si>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</si>
  <si>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</si>
  <si>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</si>
  <si>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</si>
  <si>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</si>
  <si>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</si>
  <si>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</si>
  <si>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</si>
  <si>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</si>
  <si>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</si>
  <si>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</si>
  <si>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</si>
  <si>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</si>
  <si>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</si>
  <si>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</si>
  <si>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</si>
  <si>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</si>
  <si>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</si>
  <si>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</si>
  <si>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</si>
  <si>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</si>
  <si>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</si>
  <si>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</si>
  <si>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</si>
  <si>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</si>
  <si>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</si>
  <si>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</si>
  <si>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</si>
  <si>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</si>
  <si>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</si>
  <si>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</si>
  <si>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</si>
  <si>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</si>
  <si>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</si>
  <si>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</si>
  <si>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</si>
  <si>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</si>
  <si>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</si>
  <si>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</si>
  <si>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</si>
  <si>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</si>
  <si>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</si>
  <si>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</si>
  <si>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</si>
  <si>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</si>
  <si>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</si>
  <si>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</si>
  <si>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</si>
  <si>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</si>
  <si>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</si>
  <si>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</si>
  <si>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</si>
  <si>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</si>
  <si>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</si>
  <si>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</si>
  <si>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</si>
  <si>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</si>
  <si>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</si>
  <si>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</si>
  <si>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</si>
  <si>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</si>
  <si>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</si>
  <si>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</si>
  <si>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</si>
  <si>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</si>
  <si>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</si>
  <si>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</si>
  <si>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</si>
  <si>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</si>
  <si>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</si>
  <si>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</si>
  <si>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</si>
  <si>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</si>
  <si>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</si>
  <si>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</si>
  <si>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</si>
  <si>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</si>
  <si>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</si>
  <si>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</si>
  <si>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</si>
  <si>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</si>
  <si>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</si>
  <si>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</si>
  <si>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</si>
  <si>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</si>
  <si>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</si>
  <si>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</si>
  <si>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</si>
  <si>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</si>
  <si>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</si>
  <si>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</si>
  <si>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</si>
  <si>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</si>
  <si>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</si>
  <si>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</si>
  <si>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</si>
  <si>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</si>
  <si>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</si>
  <si>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</si>
  <si>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</si>
  <si>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</si>
  <si>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</si>
  <si>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</si>
  <si>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</si>
  <si>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</si>
  <si>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</si>
  <si>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</si>
  <si>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</si>
  <si>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</si>
  <si>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</si>
  <si>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</si>
  <si>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</si>
  <si>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</si>
  <si>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</si>
  <si>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</si>
  <si>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</si>
  <si>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</si>
  <si>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</si>
  <si>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</si>
  <si>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</si>
  <si>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</si>
  <si>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</si>
  <si>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</si>
  <si>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</si>
  <si>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</si>
  <si>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</si>
  <si>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</si>
  <si>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</si>
  <si>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</si>
  <si>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</si>
  <si>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</si>
  <si>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</si>
  <si>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</si>
  <si>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</si>
  <si>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</si>
  <si>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</si>
  <si>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</si>
  <si>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</si>
  <si>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</si>
  <si>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</si>
  <si>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</si>
  <si>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</si>
  <si>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</si>
  <si>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</si>
  <si>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</si>
  <si>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</si>
  <si>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</si>
  <si>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</si>
  <si>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</si>
  <si>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</si>
  <si>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</si>
  <si>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</si>
  <si>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</si>
  <si>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</si>
  <si>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</si>
  <si>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</si>
  <si>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</si>
  <si>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</si>
  <si>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</si>
  <si>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</si>
  <si>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</si>
  <si>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</si>
  <si>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</si>
  <si>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</si>
  <si>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</si>
  <si>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</si>
  <si>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</si>
  <si>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</si>
  <si>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</si>
  <si>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</si>
  <si>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</si>
  <si>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</si>
  <si>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</si>
  <si>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</si>
  <si>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</si>
  <si>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</si>
  <si>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</si>
  <si>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</si>
  <si>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</si>
  <si>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</si>
  <si>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</si>
  <si>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</si>
  <si>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</si>
  <si>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</si>
  <si>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</si>
  <si>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</si>
  <si>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</si>
  <si>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</si>
  <si>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</si>
  <si>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</si>
  <si>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</si>
  <si>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</si>
  <si>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</si>
  <si>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</si>
  <si>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</si>
  <si>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</si>
  <si>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</si>
  <si>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</si>
  <si>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</si>
  <si>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</si>
  <si>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</si>
  <si>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</si>
  <si>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</si>
  <si>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</si>
  <si>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</si>
  <si>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</si>
  <si>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</si>
  <si>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</si>
  <si>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</si>
  <si>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</si>
  <si>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</si>
  <si>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</si>
  <si>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</si>
  <si>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</si>
  <si>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</si>
  <si>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</si>
  <si>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</si>
  <si>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</si>
  <si>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</si>
  <si>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</si>
  <si>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</si>
  <si>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</si>
  <si>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</si>
  <si>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</si>
  <si>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</si>
  <si>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</si>
  <si>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</si>
  <si>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</si>
  <si>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</si>
  <si>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</si>
  <si>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</si>
  <si>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</si>
  <si>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</si>
  <si>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</si>
  <si>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</si>
  <si>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</si>
  <si>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</si>
  <si>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</si>
  <si>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</si>
  <si>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</si>
  <si>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</si>
  <si>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</si>
  <si>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</si>
  <si>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</si>
  <si>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</si>
  <si>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</si>
  <si>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</si>
  <si>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</si>
  <si>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</si>
  <si>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</si>
  <si>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</si>
  <si>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</si>
  <si>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</si>
  <si>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</si>
  <si>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</si>
  <si>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</si>
  <si>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</si>
  <si>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</si>
  <si>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</si>
  <si>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</si>
  <si>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</si>
  <si>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</si>
  <si>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</si>
  <si>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</si>
  <si>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</si>
  <si>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</si>
  <si>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</si>
  <si>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</si>
  <si>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</si>
  <si>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</si>
  <si>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</si>
  <si>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</si>
  <si>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</si>
  <si>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</si>
  <si>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</si>
  <si>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</si>
  <si>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</si>
  <si>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</si>
  <si>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</si>
  <si>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</si>
  <si>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</si>
  <si>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</si>
  <si>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</si>
  <si>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</si>
  <si>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</si>
  <si>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</si>
  <si>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</si>
  <si>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</si>
  <si>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</si>
  <si>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</si>
  <si>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</si>
  <si>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</si>
  <si>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</si>
  <si>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</si>
  <si>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</si>
  <si>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</si>
  <si>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</si>
  <si>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</si>
  <si>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</si>
  <si>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</si>
  <si>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</si>
  <si>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</si>
  <si>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</si>
  <si>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</si>
  <si>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</si>
  <si>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</si>
  <si>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</si>
  <si>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</si>
  <si>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</si>
  <si>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</si>
  <si>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</si>
  <si>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</si>
  <si>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</si>
  <si>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</si>
  <si>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</si>
  <si>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</si>
  <si>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</si>
  <si>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</si>
  <si>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</si>
  <si>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</si>
  <si>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</si>
  <si>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</si>
  <si>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</si>
  <si>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</si>
  <si>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</si>
  <si>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</si>
  <si>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</si>
  <si>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</si>
  <si>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</si>
  <si>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</si>
  <si>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</si>
  <si>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</si>
  <si>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</si>
  <si>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</si>
  <si>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</si>
  <si>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</si>
  <si>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</si>
  <si>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</si>
  <si>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</si>
  <si>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</si>
  <si>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</si>
  <si>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</si>
  <si>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</si>
  <si>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</si>
  <si>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</si>
  <si>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</si>
  <si>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</si>
  <si>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</si>
  <si>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</si>
  <si>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</si>
  <si>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</si>
  <si>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</si>
  <si>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</si>
  <si>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</si>
  <si>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</si>
  <si>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</si>
  <si>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</si>
  <si>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</si>
  <si>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</si>
  <si>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</si>
  <si>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</si>
  <si>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</si>
  <si>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</si>
  <si>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</si>
  <si>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</si>
  <si>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</si>
  <si>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</si>
  <si>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</si>
  <si>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</si>
  <si>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</si>
  <si>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</si>
  <si>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</si>
  <si>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</si>
  <si>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</si>
  <si>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</si>
  <si>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</si>
  <si>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</si>
  <si>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</si>
  <si>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</si>
  <si>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</si>
  <si>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</si>
  <si>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</si>
  <si>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</si>
  <si>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</si>
  <si>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</si>
  <si>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</si>
  <si>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</si>
  <si>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</si>
  <si>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</si>
  <si>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</si>
  <si>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</si>
  <si>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</si>
  <si>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</si>
  <si>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</si>
  <si>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</si>
  <si>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</si>
  <si>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</si>
  <si>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</si>
  <si>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</si>
  <si>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</si>
  <si>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</si>
  <si>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</si>
  <si>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</si>
  <si>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</si>
  <si>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</si>
  <si>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</si>
  <si>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</si>
  <si>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</si>
  <si>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</si>
  <si>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</si>
  <si>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</si>
  <si>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</si>
  <si>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</si>
  <si>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</si>
  <si>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</si>
  <si>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</si>
  <si>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</si>
  <si>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</si>
  <si>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</si>
  <si>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</si>
  <si>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</si>
  <si>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</si>
  <si>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</si>
  <si>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</si>
  <si>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</si>
  <si>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</si>
  <si>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</si>
  <si>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</si>
  <si>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</si>
  <si>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</si>
  <si>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</si>
  <si>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</si>
  <si>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</si>
  <si>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</si>
  <si>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</si>
  <si>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</si>
  <si>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</si>
  <si>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</si>
  <si>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</si>
  <si>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</si>
  <si>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</si>
  <si>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</si>
  <si>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</si>
  <si>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</si>
  <si>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</si>
  <si>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</si>
  <si>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</si>
  <si>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</si>
  <si>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</si>
  <si>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</si>
  <si>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</si>
  <si>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</si>
  <si>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</si>
  <si>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</si>
  <si>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</si>
  <si>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</si>
  <si>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</si>
  <si>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</si>
  <si>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</si>
  <si>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</si>
  <si>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</si>
  <si>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</si>
  <si>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</si>
  <si>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</si>
  <si>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</si>
  <si>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</si>
  <si>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</si>
  <si>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</si>
  <si>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</si>
  <si>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</si>
  <si>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</si>
  <si>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</si>
  <si>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</si>
  <si>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</si>
  <si>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</si>
  <si>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</si>
  <si>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</si>
  <si>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</si>
  <si>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</si>
  <si>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</si>
  <si>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</si>
  <si>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</si>
  <si>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</si>
  <si>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</si>
  <si>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</si>
  <si>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</si>
  <si>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</si>
  <si>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</si>
  <si>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</si>
  <si>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</si>
  <si>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</si>
  <si>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</si>
  <si>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</si>
  <si>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</si>
  <si>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</si>
  <si>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</si>
  <si>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</si>
  <si>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</si>
  <si>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</si>
  <si>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</si>
  <si>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</si>
  <si>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</si>
  <si>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</si>
  <si>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</si>
  <si>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</si>
  <si>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</si>
  <si>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</si>
  <si>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</si>
  <si>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</si>
  <si>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</si>
  <si>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</si>
  <si>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</si>
  <si>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</si>
  <si>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</si>
  <si>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</si>
  <si>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</si>
  <si>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</si>
  <si>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</si>
  <si>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</si>
  <si>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</si>
  <si>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</si>
  <si>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</si>
  <si>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</si>
  <si>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</si>
  <si>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</si>
  <si>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</si>
  <si>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</si>
  <si>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</si>
  <si>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</si>
  <si>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</si>
  <si>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</si>
  <si>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</si>
  <si>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</si>
  <si>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</si>
  <si>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</si>
  <si>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</si>
  <si>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</si>
  <si>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</si>
  <si>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</si>
  <si>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</si>
  <si>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</si>
  <si>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</si>
  <si>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</si>
  <si>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</si>
  <si>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</si>
  <si>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</si>
  <si>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</si>
  <si>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</si>
  <si>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</si>
  <si>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</si>
  <si>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</si>
  <si>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</si>
  <si>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</si>
  <si>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</si>
  <si>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</si>
  <si>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</si>
  <si>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</si>
  <si>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</si>
  <si>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</si>
  <si>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</si>
  <si>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</si>
  <si>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</si>
  <si>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</si>
  <si>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</si>
  <si>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</si>
  <si>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</si>
  <si>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</si>
  <si>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</si>
  <si>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</si>
  <si>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</si>
  <si>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</si>
  <si>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</si>
  <si>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</si>
  <si>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</si>
  <si>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</si>
  <si>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</si>
  <si>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</si>
  <si>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</si>
  <si>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</si>
  <si>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</si>
  <si>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</si>
  <si>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</si>
  <si>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</si>
  <si>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</si>
  <si>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</si>
  <si>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</si>
  <si>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</si>
  <si>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</si>
  <si>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</si>
  <si>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</si>
  <si>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</si>
  <si>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</si>
  <si>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</si>
  <si>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</si>
  <si>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</si>
  <si>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</si>
  <si>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</si>
  <si>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</si>
  <si>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</si>
  <si>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</si>
  <si>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</si>
  <si>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</si>
  <si>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</si>
  <si>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</si>
  <si>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</si>
  <si>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</si>
  <si>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</si>
  <si>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</si>
  <si>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</si>
  <si>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</si>
  <si>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</si>
  <si>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</si>
  <si>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</si>
  <si>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</si>
  <si>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</si>
  <si>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</si>
  <si>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</si>
  <si>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</si>
  <si>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</si>
  <si>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</si>
  <si>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</si>
  <si>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</si>
  <si>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</si>
  <si>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</si>
  <si>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</si>
  <si>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</si>
  <si>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</si>
  <si>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</si>
  <si>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</si>
  <si>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</si>
  <si>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</si>
  <si>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</si>
  <si>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</si>
  <si>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</si>
  <si>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</si>
  <si>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</si>
  <si>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</si>
  <si>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</si>
  <si>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</si>
  <si>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</si>
  <si>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</si>
  <si>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</si>
  <si>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</si>
  <si>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</si>
  <si>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</si>
  <si>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</si>
  <si>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</si>
  <si>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</si>
  <si>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</si>
  <si>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</si>
  <si>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</si>
  <si>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</si>
  <si>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</si>
  <si>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</si>
  <si>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</si>
  <si>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</si>
  <si>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</si>
  <si>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</si>
  <si>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</si>
  <si>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</si>
  <si>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</si>
  <si>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</si>
  <si>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</si>
  <si>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</si>
  <si>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</si>
  <si>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</si>
  <si>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</si>
  <si>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</si>
  <si>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</si>
  <si>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</si>
  <si>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</si>
  <si>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</si>
  <si>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</si>
  <si>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</si>
  <si>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</si>
  <si>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</si>
  <si>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</si>
  <si>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</si>
  <si>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</si>
  <si>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</si>
  <si>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</si>
  <si>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</si>
  <si>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</si>
  <si>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</si>
  <si>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</si>
  <si>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</si>
  <si>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</si>
  <si>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</si>
  <si>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</si>
  <si>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</si>
  <si>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</si>
  <si>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</si>
  <si>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</si>
  <si>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</si>
  <si>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</si>
  <si>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</si>
  <si>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</si>
  <si>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</si>
  <si>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</si>
  <si>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</si>
  <si>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</si>
  <si>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</si>
  <si>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</si>
  <si>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</si>
  <si>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</si>
  <si>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</si>
  <si>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</si>
  <si>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</si>
  <si>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</si>
  <si>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</si>
  <si>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</si>
  <si>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</si>
  <si>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</si>
  <si>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</si>
  <si>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</si>
  <si>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</si>
  <si>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</si>
  <si>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</si>
  <si>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</si>
  <si>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</si>
  <si>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</si>
  <si>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</si>
  <si>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</si>
  <si>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</si>
  <si>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</si>
  <si>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</si>
  <si>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</si>
  <si>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</si>
  <si>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</si>
  <si>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</si>
  <si>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</si>
  <si>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</si>
  <si>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</si>
  <si>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</si>
  <si>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</si>
  <si>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</si>
  <si>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</si>
  <si>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</si>
  <si>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</si>
  <si>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</si>
  <si>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</si>
  <si>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</si>
  <si>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</si>
  <si>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</si>
  <si>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</si>
  <si>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</si>
  <si>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</si>
  <si>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</si>
  <si>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</si>
  <si>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</si>
  <si>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</si>
  <si>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</si>
  <si>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</si>
  <si>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</si>
  <si>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</si>
  <si>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</si>
  <si>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</si>
  <si>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</si>
  <si>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</si>
  <si>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</si>
  <si>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</si>
  <si>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</si>
  <si>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</si>
  <si>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</si>
  <si>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</si>
  <si>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</si>
  <si>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</si>
  <si>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</si>
  <si>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</si>
  <si>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</si>
  <si>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</si>
  <si>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</si>
  <si>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</si>
  <si>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</si>
  <si>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</si>
  <si>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</si>
  <si>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</si>
  <si>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</si>
  <si>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</si>
  <si>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</si>
  <si>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</si>
  <si>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</si>
  <si>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</si>
  <si>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</si>
  <si>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</si>
  <si>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</si>
  <si>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</si>
  <si>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</si>
  <si>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</si>
  <si>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</si>
  <si>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</si>
  <si>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</si>
  <si>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</si>
  <si>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</si>
  <si>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</si>
  <si>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</si>
  <si>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</si>
  <si>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</si>
  <si>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</si>
  <si>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</si>
  <si>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</si>
  <si>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</si>
  <si>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</si>
  <si>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</si>
  <si>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</si>
  <si>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</si>
  <si>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</si>
  <si>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</si>
  <si>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</si>
  <si>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</si>
  <si>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</si>
  <si>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</si>
  <si>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</si>
  <si>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</si>
  <si>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</si>
  <si>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</si>
  <si>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</si>
  <si>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</si>
  <si>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</si>
  <si>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</si>
  <si>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</si>
  <si>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</si>
  <si>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</si>
  <si>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</si>
  <si>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</si>
  <si>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</si>
  <si>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</si>
  <si>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</si>
  <si>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</si>
  <si>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</si>
  <si>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</si>
  <si>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</si>
  <si>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</si>
  <si>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</si>
  <si>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</si>
  <si>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</si>
  <si>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</si>
  <si>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</si>
  <si>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</si>
  <si>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</si>
  <si>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</si>
  <si>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</si>
  <si>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</si>
  <si>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</si>
  <si>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</si>
  <si>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</si>
  <si>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</si>
  <si>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</si>
  <si>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</si>
  <si>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</si>
  <si>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</si>
  <si>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</si>
  <si>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</si>
  <si>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</si>
  <si>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</si>
  <si>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</si>
  <si>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</si>
  <si>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</si>
  <si>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</si>
  <si>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</si>
  <si>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</si>
  <si>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</si>
  <si>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</si>
  <si>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</si>
  <si>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</si>
  <si>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</si>
  <si>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</si>
  <si>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</si>
  <si>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</si>
  <si>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</si>
  <si>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</si>
  <si>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</si>
  <si>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</si>
  <si>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</si>
  <si>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</si>
  <si>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</si>
  <si>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</si>
  <si>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</si>
  <si>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</si>
  <si>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</si>
  <si>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</si>
  <si>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</si>
  <si>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</si>
  <si>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</si>
  <si>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</si>
  <si>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</si>
  <si>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</si>
  <si>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</si>
  <si>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</si>
  <si>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</si>
  <si>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</si>
  <si>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</si>
  <si>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</si>
  <si>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</si>
  <si>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</si>
  <si>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</si>
  <si>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</si>
  <si>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</si>
  <si>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</si>
  <si>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</si>
  <si>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</si>
  <si>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</si>
  <si>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</si>
  <si>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</si>
  <si>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</si>
  <si>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</si>
  <si>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</si>
  <si>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</si>
  <si>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</si>
  <si>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</si>
  <si>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</si>
  <si>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</si>
  <si>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</si>
  <si>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</si>
  <si>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</si>
  <si>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</si>
  <si>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</si>
  <si>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</si>
  <si>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</si>
  <si>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</si>
  <si>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</si>
  <si>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</si>
  <si>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</si>
  <si>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</si>
  <si>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</si>
  <si>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</si>
  <si>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</si>
  <si>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</si>
  <si>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</si>
  <si>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</si>
  <si>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</si>
  <si>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</si>
  <si>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</si>
  <si>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</si>
  <si>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</si>
  <si>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</si>
  <si>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</si>
  <si>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</si>
  <si>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</si>
  <si>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</si>
  <si>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</si>
  <si>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</si>
  <si>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</si>
  <si>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</si>
  <si>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</si>
  <si>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</si>
  <si>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</si>
  <si>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</si>
  <si>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</si>
  <si>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</si>
  <si>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</si>
  <si>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</si>
  <si>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</si>
  <si>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</si>
  <si>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</si>
  <si>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</si>
  <si>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</si>
  <si>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</si>
  <si>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</si>
  <si>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</si>
  <si>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</si>
  <si>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</si>
  <si>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</si>
  <si>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</si>
  <si>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</si>
  <si>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</si>
  <si>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</si>
  <si>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</si>
  <si>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</si>
  <si>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</si>
  <si>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</si>
  <si>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</si>
  <si>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</si>
  <si>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</si>
  <si>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</si>
  <si>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</si>
  <si>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</si>
  <si>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</si>
  <si>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</si>
  <si>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</si>
  <si>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</si>
  <si>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</si>
  <si>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</si>
  <si>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</si>
  <si>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</si>
  <si>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</si>
  <si>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</si>
  <si>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</si>
  <si>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</si>
  <si>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</si>
  <si>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</si>
  <si>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</si>
  <si>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</si>
  <si>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</si>
  <si>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</si>
  <si>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</si>
  <si>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</si>
  <si>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</si>
  <si>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</si>
  <si>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</si>
  <si>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</si>
  <si>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</si>
  <si>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</si>
  <si>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</si>
  <si>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</si>
  <si>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</si>
  <si>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</si>
  <si>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</si>
  <si>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</si>
  <si>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</si>
  <si>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</si>
  <si>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</si>
  <si>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</si>
  <si>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</si>
  <si>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</si>
  <si>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</si>
  <si>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</si>
  <si>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</si>
  <si>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</si>
  <si>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</si>
  <si>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</si>
  <si>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</si>
  <si>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</si>
  <si>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</si>
  <si>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</si>
  <si>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</si>
  <si>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</si>
  <si>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</si>
  <si>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</si>
  <si>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</si>
  <si>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</si>
  <si>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</si>
  <si>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</si>
  <si>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</si>
  <si>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</si>
  <si>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</si>
  <si>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</si>
  <si>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</si>
  <si>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</si>
  <si>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</si>
  <si>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</si>
  <si>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</si>
  <si>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</si>
  <si>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</si>
  <si>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</si>
  <si>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</si>
  <si>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</si>
  <si>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</si>
  <si>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</si>
  <si>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</si>
  <si>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</si>
  <si>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</si>
  <si>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</si>
  <si>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</si>
  <si>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</si>
  <si>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</si>
  <si>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</si>
  <si>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</si>
  <si>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</si>
  <si>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</si>
  <si>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</si>
  <si>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</si>
  <si>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</si>
  <si>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</si>
  <si>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</si>
  <si>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</si>
  <si>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</si>
  <si>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</si>
  <si>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</si>
  <si>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</si>
  <si>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</si>
  <si>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</si>
  <si>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</si>
  <si>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</si>
  <si>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</si>
  <si>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</si>
  <si>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</si>
  <si>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</si>
  <si>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</si>
  <si>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</si>
  <si>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</si>
  <si>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</si>
  <si>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</si>
  <si>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</si>
  <si>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</si>
  <si>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</si>
  <si>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</si>
  <si>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</si>
  <si>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</si>
  <si>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</si>
  <si>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</si>
  <si>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</si>
  <si>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</si>
  <si>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</si>
  <si>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</si>
  <si>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</si>
  <si>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</si>
  <si>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</si>
  <si>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</si>
  <si>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</si>
  <si>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</si>
  <si>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</si>
  <si>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</si>
  <si>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</si>
  <si>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</si>
  <si>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</si>
  <si>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</si>
  <si>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</si>
  <si>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</si>
  <si>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</si>
  <si>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</si>
  <si>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</si>
  <si>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</si>
  <si>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</si>
  <si>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</si>
  <si>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</si>
  <si>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</si>
  <si>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</si>
  <si>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</si>
  <si>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</si>
  <si>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</si>
  <si>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</si>
  <si>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</si>
  <si>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</si>
  <si>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</si>
  <si>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</si>
  <si>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</si>
  <si>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</si>
  <si>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</si>
  <si>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</si>
  <si>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</si>
  <si>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</si>
  <si>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</si>
  <si>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</si>
  <si>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</si>
  <si>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</si>
  <si>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</si>
  <si>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</si>
  <si>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</si>
  <si>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</si>
  <si>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</si>
  <si>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</si>
  <si>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</si>
  <si>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</si>
  <si>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</si>
  <si>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</si>
  <si>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</si>
  <si>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</si>
  <si>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</si>
  <si>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</si>
  <si>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</si>
  <si>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</si>
  <si>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</si>
  <si>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</si>
  <si>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</si>
  <si>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</si>
  <si>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</si>
  <si>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</si>
  <si>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</si>
  <si>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</si>
  <si>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</si>
  <si>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</si>
  <si>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</si>
  <si>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</si>
  <si>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</si>
  <si>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</si>
  <si>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</si>
  <si>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</si>
  <si>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</si>
  <si>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</si>
  <si>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</si>
  <si>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</si>
  <si>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</si>
  <si>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</si>
  <si>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</si>
  <si>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</si>
  <si>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</si>
  <si>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</si>
  <si>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</si>
  <si>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</si>
  <si>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</si>
  <si>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</si>
  <si>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</si>
  <si>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</si>
  <si>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</si>
  <si>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</si>
  <si>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</si>
  <si>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</si>
  <si>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</si>
  <si>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</si>
  <si>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</si>
  <si>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</si>
  <si>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</si>
  <si>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</si>
  <si>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</si>
  <si>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</si>
  <si>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</si>
  <si>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</si>
  <si>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</si>
  <si>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</si>
  <si>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</si>
  <si>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</si>
  <si>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</si>
  <si>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</si>
  <si>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</si>
  <si>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</si>
  <si>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</si>
  <si>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</si>
  <si>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</si>
  <si>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</si>
  <si>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</si>
  <si>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</si>
  <si>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</si>
  <si>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</si>
  <si>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</si>
  <si>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</si>
  <si>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</si>
  <si>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</si>
  <si>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</si>
  <si>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</si>
  <si>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</si>
  <si>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</si>
  <si>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</si>
  <si>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</si>
  <si>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</si>
  <si>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</si>
  <si>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</si>
  <si>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</si>
  <si>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</si>
  <si>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</si>
  <si>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</si>
  <si>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</si>
  <si>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</si>
  <si>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</si>
  <si>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</si>
  <si>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</si>
  <si>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</si>
  <si>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</si>
  <si>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</si>
  <si>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</si>
  <si>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</si>
  <si>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</si>
  <si>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</si>
  <si>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</si>
  <si>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</si>
  <si>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</si>
  <si>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</si>
  <si>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</si>
  <si>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</si>
  <si>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</si>
  <si>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</si>
  <si>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</si>
  <si>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</si>
  <si>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</si>
  <si>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</si>
  <si>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</si>
  <si>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</si>
  <si>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</si>
  <si>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</si>
  <si>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</si>
  <si>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</si>
  <si>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</si>
  <si>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</si>
  <si>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</si>
  <si>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</si>
  <si>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</si>
  <si>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</si>
  <si>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</si>
  <si>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</si>
  <si>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</si>
  <si>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</si>
  <si>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</si>
  <si>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</si>
  <si>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</si>
  <si>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</si>
  <si>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</si>
  <si>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</si>
  <si>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</si>
  <si>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</si>
  <si>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</si>
  <si>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</si>
  <si>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</si>
  <si>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</si>
  <si>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</si>
  <si>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</si>
  <si>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</si>
  <si>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</si>
  <si>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</si>
  <si>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</si>
  <si>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</si>
  <si>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</si>
  <si>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</si>
  <si>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</si>
  <si>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</si>
  <si>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</si>
  <si>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</si>
  <si>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</si>
  <si>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</si>
  <si>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</si>
  <si>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</si>
  <si>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</si>
  <si>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</si>
  <si>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</si>
  <si>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</si>
  <si>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</si>
  <si>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</si>
  <si>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</si>
  <si>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</si>
  <si>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</si>
  <si>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</si>
  <si>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</si>
  <si>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</si>
  <si>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</si>
  <si>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</si>
  <si>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</si>
  <si>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</si>
  <si>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</si>
  <si>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</si>
  <si>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</si>
  <si>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</si>
  <si>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</si>
  <si>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</si>
  <si>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</si>
  <si>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</si>
  <si>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</si>
  <si>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</si>
  <si>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</si>
  <si>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</si>
  <si>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</si>
  <si>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</si>
  <si>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</si>
  <si>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</si>
  <si>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</si>
  <si>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</si>
  <si>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</si>
  <si>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</si>
  <si>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</si>
  <si>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</si>
  <si>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</si>
  <si>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</si>
  <si>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</si>
  <si>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</si>
  <si>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</si>
  <si>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</si>
  <si>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</si>
  <si>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</si>
  <si>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</si>
  <si>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</si>
  <si>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</si>
  <si>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</si>
  <si>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</si>
  <si>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</si>
  <si>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</si>
  <si>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</si>
  <si>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</si>
  <si>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</si>
  <si>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</si>
  <si>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</si>
  <si>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</si>
  <si>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</si>
  <si>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</si>
  <si>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</si>
  <si>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</si>
  <si>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</si>
  <si>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</si>
  <si>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</si>
  <si>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</si>
  <si>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</si>
  <si>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</si>
  <si>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</si>
  <si>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</si>
  <si>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</si>
  <si>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</si>
  <si>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</si>
  <si>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</si>
  <si>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</si>
  <si>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</si>
  <si>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</si>
  <si>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</si>
  <si>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</si>
  <si>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</si>
  <si>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</si>
  <si>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</si>
  <si>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</si>
  <si>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</si>
  <si>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</si>
  <si>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</si>
  <si>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</si>
  <si>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</si>
  <si>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</si>
  <si>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</si>
  <si>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</si>
  <si>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</si>
  <si>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</si>
  <si>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</si>
  <si>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</si>
  <si>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</si>
  <si>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</si>
  <si>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</si>
  <si>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</si>
  <si>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</si>
  <si>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</si>
  <si>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</si>
  <si>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</si>
  <si>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</si>
  <si>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</si>
  <si>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</si>
  <si>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</si>
  <si>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</si>
  <si>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</si>
  <si>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</si>
  <si>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</si>
  <si>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</si>
  <si>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</si>
  <si>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</si>
  <si>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</si>
  <si>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</si>
  <si>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</si>
  <si>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</si>
  <si>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</si>
  <si>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</si>
  <si>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</si>
  <si>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</si>
  <si>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</si>
  <si>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</si>
  <si>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</si>
  <si>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</si>
  <si>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</si>
  <si>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</si>
  <si>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</si>
  <si>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</si>
  <si>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</si>
  <si>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</si>
  <si>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</si>
  <si>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</si>
  <si>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</si>
  <si>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</si>
  <si>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</si>
  <si>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</si>
  <si>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</si>
  <si>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</si>
  <si>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</si>
  <si>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</si>
  <si>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</si>
  <si>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</si>
  <si>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</si>
  <si>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</si>
  <si>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</si>
  <si>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</si>
  <si>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</si>
  <si>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</si>
  <si>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</si>
  <si>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</si>
  <si>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</si>
  <si>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</si>
  <si>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</si>
  <si>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</si>
  <si>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</si>
  <si>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</si>
  <si>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</si>
  <si>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</si>
  <si>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</si>
  <si>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</si>
  <si>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</si>
  <si>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</si>
  <si>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</si>
  <si>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</si>
  <si>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</si>
  <si>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</si>
  <si>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</si>
  <si>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</si>
  <si>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</si>
  <si>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</si>
  <si>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</si>
  <si>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</si>
  <si>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</si>
  <si>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</si>
  <si>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</si>
  <si>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</si>
  <si>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</si>
  <si>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</si>
  <si>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</si>
  <si>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</si>
  <si>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</si>
  <si>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</si>
  <si>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</si>
  <si>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</si>
  <si>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</si>
  <si>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</si>
  <si>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</si>
  <si>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</si>
  <si>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</si>
  <si>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</si>
  <si>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</si>
  <si>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</si>
  <si>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</si>
  <si>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</si>
  <si>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</si>
  <si>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</si>
  <si>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</si>
  <si>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</si>
  <si>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</si>
  <si>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</si>
  <si>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</si>
  <si>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</si>
  <si>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</si>
  <si>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</si>
  <si>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</si>
  <si>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</si>
  <si>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</si>
  <si>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</si>
  <si>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</si>
  <si>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</si>
  <si>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</si>
  <si>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</si>
  <si>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</si>
  <si>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</si>
  <si>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</si>
  <si>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</si>
  <si>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</si>
  <si>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</si>
  <si>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</si>
  <si>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</si>
  <si>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</si>
  <si>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</si>
  <si>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</si>
  <si>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</si>
  <si>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</si>
  <si>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</si>
  <si>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</si>
  <si>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</si>
  <si>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</si>
  <si>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</si>
  <si>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</si>
  <si>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</si>
  <si>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</si>
  <si>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</si>
  <si>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</si>
  <si>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</si>
  <si>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</si>
  <si>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</si>
  <si>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</si>
  <si>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</si>
  <si>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</si>
  <si>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</si>
  <si>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</si>
  <si>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</si>
  <si>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</si>
  <si>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</si>
  <si>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</si>
  <si>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</si>
  <si>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</si>
  <si>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</si>
  <si>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</si>
  <si>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</si>
  <si>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</si>
  <si>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</si>
  <si>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</si>
  <si>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</si>
  <si>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</si>
  <si>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</si>
  <si>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</si>
  <si>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</si>
  <si>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</si>
  <si>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</si>
  <si>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</si>
  <si>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</si>
  <si>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</si>
  <si>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</si>
  <si>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</si>
  <si>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</si>
  <si>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</si>
  <si>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</si>
  <si>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</si>
  <si>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</si>
  <si>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</si>
  <si>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</si>
  <si>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</si>
  <si>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</si>
  <si>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</si>
  <si>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</si>
  <si>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</si>
  <si>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</si>
  <si>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</si>
  <si>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</si>
  <si>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</si>
  <si>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</si>
  <si>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</si>
  <si>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</si>
  <si>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</si>
  <si>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</si>
  <si>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</si>
  <si>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</si>
  <si>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</si>
  <si>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</si>
  <si>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</si>
  <si>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</si>
  <si>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</si>
  <si>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</si>
  <si>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</si>
  <si>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</si>
  <si>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</si>
  <si>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</si>
  <si>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</si>
  <si>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</si>
  <si>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</si>
  <si>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</si>
  <si>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</si>
  <si>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</si>
  <si>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</si>
  <si>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</si>
  <si>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</si>
  <si>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</si>
  <si>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</si>
  <si>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</si>
  <si>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</si>
  <si>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</si>
  <si>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</si>
  <si>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</si>
  <si>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</si>
  <si>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</si>
  <si>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</si>
  <si>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</si>
  <si>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</si>
  <si>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</si>
  <si>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</si>
  <si>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</si>
  <si>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</si>
  <si>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</si>
  <si>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</si>
  <si>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</si>
  <si>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</si>
  <si>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</si>
  <si>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</si>
  <si>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</si>
  <si>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</si>
  <si>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</si>
  <si>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</si>
  <si>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</si>
  <si>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</si>
  <si>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</si>
  <si>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</si>
  <si>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</si>
  <si>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</si>
  <si>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</si>
  <si>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</si>
  <si>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</si>
  <si>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</si>
  <si>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</si>
  <si>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</si>
  <si>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</si>
  <si>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</si>
  <si>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</si>
  <si>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</si>
  <si>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</si>
  <si>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</si>
  <si>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</si>
  <si>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</si>
  <si>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</si>
  <si>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</si>
  <si>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</si>
  <si>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</si>
  <si>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</si>
  <si>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</si>
  <si>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</si>
  <si>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</si>
  <si>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</si>
  <si>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</si>
  <si>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</si>
  <si>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</si>
  <si>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</si>
  <si>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</si>
  <si>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</si>
  <si>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</si>
  <si>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</si>
  <si>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</si>
  <si>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</si>
  <si>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</si>
  <si>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</si>
  <si>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</si>
  <si>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</si>
  <si>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</si>
  <si>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</si>
  <si>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</si>
  <si>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</si>
  <si>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</si>
  <si>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</si>
  <si>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</si>
  <si>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</si>
  <si>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</si>
  <si>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</si>
  <si>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</si>
  <si>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</si>
  <si>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</si>
  <si>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</si>
  <si>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</si>
  <si>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</si>
  <si>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</si>
  <si>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</si>
  <si>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</si>
  <si>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</si>
  <si>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</si>
  <si>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</si>
  <si>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</si>
  <si>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</si>
  <si>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</si>
  <si>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</si>
  <si>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</si>
  <si>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</si>
  <si>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</si>
  <si>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</si>
  <si>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</si>
  <si>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</si>
  <si>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</si>
  <si>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</si>
  <si>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</si>
  <si>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</si>
  <si>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</si>
  <si>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</si>
  <si>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</si>
  <si>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</si>
  <si>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</si>
  <si>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</si>
  <si>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</si>
  <si>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</si>
  <si>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</si>
  <si>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</si>
  <si>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</si>
  <si>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</si>
  <si>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</si>
  <si>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</si>
  <si>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</si>
  <si>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</si>
  <si>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</si>
  <si>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</si>
  <si>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</si>
  <si>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</si>
  <si>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</si>
  <si>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</si>
  <si>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</si>
  <si>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</si>
  <si>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</si>
  <si>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</si>
  <si>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</si>
  <si>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</si>
  <si>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</si>
  <si>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</si>
  <si>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</si>
  <si>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</si>
  <si>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</si>
  <si>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</si>
  <si>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</si>
  <si>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</si>
  <si>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</si>
  <si>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</si>
  <si>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</si>
  <si>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</si>
  <si>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</si>
  <si>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</si>
  <si>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</si>
  <si>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</si>
  <si>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</si>
  <si>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</si>
  <si>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</si>
  <si>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</si>
  <si>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</si>
  <si>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</si>
  <si>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</si>
  <si>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</si>
  <si>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</si>
  <si>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</si>
  <si>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</si>
  <si>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</si>
  <si>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</si>
  <si>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</si>
  <si>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</si>
  <si>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</si>
  <si>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</si>
  <si>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</si>
  <si>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</si>
  <si>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</si>
  <si>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</si>
  <si>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</si>
  <si>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</si>
  <si>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</si>
  <si>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</si>
  <si>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</si>
  <si>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</si>
  <si>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</si>
  <si>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</si>
  <si>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</si>
  <si>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</si>
  <si>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</si>
  <si>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</si>
  <si>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</si>
  <si>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</si>
  <si>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</si>
  <si>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</si>
  <si>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</si>
  <si>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</si>
  <si>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</si>
  <si>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</si>
  <si>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</si>
  <si>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</si>
  <si>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</si>
  <si>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</si>
  <si>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</si>
  <si>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</si>
  <si>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</si>
  <si>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</si>
  <si>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</si>
  <si>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</si>
  <si>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</si>
  <si>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</si>
  <si>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</si>
  <si>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</si>
  <si>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</si>
  <si>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</si>
  <si>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</si>
  <si>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</si>
  <si>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</si>
  <si>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</si>
  <si>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</si>
  <si>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</si>
  <si>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</si>
  <si>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</si>
  <si>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</si>
  <si>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</si>
  <si>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</si>
  <si>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</si>
  <si>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</si>
  <si>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</si>
  <si>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</si>
  <si>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</si>
  <si>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</si>
  <si>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</si>
  <si>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</si>
  <si>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</si>
  <si>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</si>
  <si>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</si>
  <si>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</si>
  <si>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</si>
  <si>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</si>
  <si>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</si>
  <si>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</si>
  <si>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</si>
  <si>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</si>
  <si>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</si>
  <si>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</si>
  <si>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</si>
  <si>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</si>
  <si>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</si>
  <si>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</si>
  <si>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</si>
  <si>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</si>
  <si>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</si>
  <si>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</si>
  <si>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</si>
  <si>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</si>
  <si>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</si>
  <si>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</si>
  <si>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</si>
  <si>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</si>
  <si>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</si>
  <si>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</si>
  <si>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</si>
  <si>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</si>
  <si>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</si>
  <si>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</si>
  <si>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</si>
  <si>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</si>
  <si>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</si>
  <si>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</si>
  <si>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</si>
  <si>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</si>
  <si>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</si>
  <si>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</si>
  <si>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</si>
  <si>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</si>
  <si>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</si>
  <si>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</si>
  <si>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</si>
  <si>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</si>
  <si>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</si>
  <si>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</si>
  <si>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</si>
  <si>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</si>
  <si>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</si>
  <si>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</si>
  <si>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</si>
  <si>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</si>
  <si>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</si>
  <si>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</si>
  <si>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</si>
  <si>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</si>
  <si>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</si>
  <si>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</si>
  <si>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</si>
  <si>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</si>
  <si>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</si>
  <si>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</si>
  <si>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</si>
  <si>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</si>
  <si>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</si>
  <si>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</si>
  <si>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</si>
  <si>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</si>
  <si>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</si>
  <si>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</si>
  <si>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</si>
  <si>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</si>
  <si>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</si>
  <si>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</si>
  <si>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</si>
  <si>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</si>
  <si>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</si>
  <si>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</si>
  <si>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</si>
  <si>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</si>
  <si>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</si>
  <si>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</si>
  <si>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</si>
  <si>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</si>
  <si>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</si>
  <si>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</si>
  <si>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</si>
  <si>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</si>
  <si>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</si>
  <si>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</si>
  <si>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</si>
  <si>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</si>
  <si>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</si>
  <si>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</si>
  <si>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</si>
  <si>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</si>
  <si>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</si>
  <si>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</si>
  <si>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</si>
  <si>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</si>
  <si>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</si>
  <si>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</si>
  <si>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</si>
  <si>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</si>
  <si>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</si>
  <si>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</si>
  <si>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</si>
  <si>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</si>
  <si>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</si>
  <si>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</si>
  <si>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</si>
  <si>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</si>
  <si>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</si>
  <si>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</si>
  <si>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</si>
  <si>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</si>
  <si>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</si>
  <si>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</si>
  <si>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</si>
  <si>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</si>
  <si>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</si>
  <si>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</si>
  <si>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</si>
  <si>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</si>
  <si>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</si>
  <si>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</si>
  <si>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</si>
  <si>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</si>
  <si>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</si>
  <si>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</si>
  <si>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</si>
  <si>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</si>
  <si>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</si>
  <si>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</si>
  <si>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</si>
  <si>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</si>
  <si>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</si>
  <si>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</si>
  <si>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</si>
  <si>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</si>
  <si>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</si>
  <si>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</si>
  <si>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</si>
  <si>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</si>
  <si>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</si>
  <si>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</si>
  <si>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</si>
  <si>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</si>
  <si>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</si>
  <si>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</si>
  <si>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</si>
  <si>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</si>
  <si>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</si>
  <si>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</si>
  <si>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</si>
  <si>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</si>
  <si>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</si>
  <si>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</si>
  <si>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</si>
  <si>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</si>
  <si>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</si>
  <si>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</si>
  <si>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</si>
  <si>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</si>
  <si>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</si>
  <si>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</si>
  <si>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</si>
  <si>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</si>
  <si>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</si>
  <si>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</si>
  <si>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</si>
  <si>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</si>
  <si>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</si>
  <si>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</si>
  <si>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</si>
  <si>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</si>
  <si>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</si>
  <si>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</si>
  <si>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</si>
  <si>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</si>
  <si>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</si>
  <si>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</si>
  <si>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</si>
  <si>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</si>
  <si>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</si>
  <si>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</si>
  <si>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</si>
  <si>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</si>
  <si>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</si>
  <si>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</si>
  <si>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</si>
  <si>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</si>
  <si>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</si>
  <si>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</si>
  <si>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</si>
  <si>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</si>
  <si>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</si>
  <si>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</si>
  <si>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</si>
  <si>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</si>
  <si>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</si>
  <si>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</si>
  <si>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</si>
  <si>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</si>
  <si>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</si>
  <si>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</si>
  <si>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</si>
  <si>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</si>
  <si>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</si>
  <si>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</si>
  <si>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</si>
  <si>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</si>
  <si>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</si>
  <si>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</si>
  <si>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</si>
  <si>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</si>
  <si>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</si>
  <si>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</si>
  <si>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</si>
  <si>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</si>
  <si>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</si>
  <si>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</si>
  <si>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</si>
  <si>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</si>
  <si>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</si>
  <si>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</si>
  <si>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</si>
  <si>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</si>
  <si>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</si>
  <si>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</si>
  <si>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</si>
  <si>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</si>
  <si>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</si>
  <si>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</si>
  <si>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</si>
  <si>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</si>
  <si>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</si>
  <si>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</si>
  <si>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</si>
  <si>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</si>
  <si>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</si>
  <si>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</si>
  <si>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</si>
  <si>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</si>
  <si>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</si>
  <si>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</si>
  <si>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</si>
  <si>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</si>
  <si>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</si>
  <si>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</si>
  <si>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</si>
  <si>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</si>
  <si>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</si>
  <si>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</si>
  <si>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</si>
  <si>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</si>
  <si>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</si>
  <si>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</si>
  <si>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</si>
  <si>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</si>
  <si>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</si>
  <si>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</si>
  <si>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</si>
  <si>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</si>
  <si>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</si>
  <si>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</si>
  <si>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</si>
  <si>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</si>
  <si>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</si>
  <si>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</si>
  <si>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</si>
  <si>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</si>
  <si>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</si>
  <si>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</si>
  <si>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</si>
  <si>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</si>
  <si>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</si>
  <si>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</si>
  <si>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</si>
  <si>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</si>
  <si>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</si>
  <si>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</si>
  <si>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</si>
  <si>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</si>
  <si>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</si>
  <si>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</si>
  <si>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</si>
  <si>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</si>
  <si>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</si>
  <si>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</si>
  <si>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</si>
  <si>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</si>
  <si>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</si>
  <si>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</si>
  <si>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</si>
  <si>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</si>
  <si>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</si>
  <si>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</si>
  <si>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</si>
  <si>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</si>
  <si>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</si>
  <si>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</si>
  <si>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</si>
  <si>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</si>
  <si>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</si>
  <si>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</si>
  <si>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</si>
  <si>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</si>
  <si>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</si>
  <si>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</si>
  <si>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</si>
  <si>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</si>
  <si>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</si>
  <si>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</si>
  <si>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</si>
  <si>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</si>
  <si>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</si>
  <si>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</si>
  <si>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</si>
  <si>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</si>
  <si>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</si>
  <si>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</si>
  <si>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</si>
  <si>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</si>
  <si>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</si>
  <si>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</si>
  <si>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</si>
  <si>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</si>
  <si>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</si>
  <si>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</si>
  <si>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</si>
  <si>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</si>
  <si>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</si>
  <si>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</si>
  <si>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</si>
  <si>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</si>
  <si>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</si>
  <si>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</si>
  <si>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</si>
  <si>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</si>
  <si>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</si>
  <si>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</si>
  <si>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</si>
  <si>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</si>
  <si>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</si>
  <si>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</si>
  <si>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</si>
  <si>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</si>
  <si>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</si>
  <si>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</si>
  <si>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</si>
  <si>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</si>
  <si>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</si>
  <si>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</si>
  <si>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</si>
  <si>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</si>
  <si>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</si>
  <si>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</si>
  <si>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</si>
  <si>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</si>
  <si>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</si>
  <si>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</si>
  <si>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</si>
  <si>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</si>
  <si>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</si>
  <si>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</si>
  <si>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</si>
  <si>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</si>
  <si>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</si>
  <si>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</si>
  <si>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</si>
  <si>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</si>
  <si>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</si>
  <si>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</si>
  <si>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</si>
  <si>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</si>
  <si>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</si>
  <si>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</si>
  <si>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</si>
  <si>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</si>
  <si>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</si>
  <si>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</si>
  <si>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</si>
  <si>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</si>
  <si>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</si>
  <si>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</si>
  <si>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</si>
  <si>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</si>
  <si>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</si>
  <si>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</si>
  <si>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</si>
  <si>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</si>
  <si>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</si>
  <si>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</si>
  <si>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</si>
  <si>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</si>
  <si>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</si>
  <si>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</si>
  <si>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</si>
  <si>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</si>
  <si>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</si>
  <si>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</si>
  <si>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</si>
  <si>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</si>
  <si>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</si>
  <si>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</si>
  <si>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</si>
  <si>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</si>
  <si>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</si>
  <si>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</si>
  <si>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</si>
  <si>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</si>
  <si>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</si>
  <si>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</si>
  <si>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</si>
  <si>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</si>
  <si>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</si>
  <si>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</si>
  <si>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</si>
  <si>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</si>
  <si>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</si>
  <si>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</si>
  <si>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</si>
  <si>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</si>
  <si>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</si>
  <si>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</si>
  <si>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</si>
  <si>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</si>
  <si>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</si>
  <si>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</si>
  <si>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</si>
  <si>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</si>
  <si>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</si>
  <si>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</si>
  <si>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</si>
  <si>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</si>
  <si>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</si>
  <si>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</si>
  <si>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</si>
  <si>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</si>
  <si>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</si>
  <si>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</si>
  <si>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</si>
  <si>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</si>
  <si>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</si>
  <si>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</si>
  <si>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</si>
  <si>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</si>
  <si>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</si>
  <si>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</si>
  <si>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</si>
  <si>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</si>
  <si>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</si>
  <si>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</si>
  <si>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</si>
  <si>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</si>
  <si>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</si>
  <si>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</si>
  <si>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</si>
  <si>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</si>
  <si>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</si>
  <si>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</si>
  <si>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</si>
  <si>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</si>
  <si>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</si>
  <si>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</si>
  <si>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</si>
  <si>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</si>
  <si>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</si>
  <si>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</si>
  <si>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</si>
  <si>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</si>
  <si>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</si>
  <si>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</si>
  <si>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</si>
  <si>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</si>
  <si>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</si>
  <si>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</si>
  <si>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</si>
  <si>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</si>
  <si>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</si>
  <si>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</si>
  <si>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</si>
  <si>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</si>
  <si>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</si>
  <si>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</si>
  <si>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</si>
  <si>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</si>
  <si>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</si>
  <si>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</si>
  <si>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</si>
  <si>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</si>
  <si>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</si>
  <si>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</si>
  <si>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</si>
  <si>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</si>
  <si>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</si>
  <si>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</si>
  <si>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</si>
  <si>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</si>
  <si>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</si>
  <si>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</si>
  <si>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</si>
  <si>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</si>
  <si>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</si>
  <si>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</si>
  <si>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</si>
  <si>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</si>
  <si>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</si>
  <si>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</si>
  <si>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</si>
  <si>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</si>
  <si>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</si>
  <si>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</si>
  <si>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</si>
  <si>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</si>
  <si>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</si>
  <si>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</si>
  <si>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</si>
  <si>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</si>
  <si>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</si>
  <si>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</si>
  <si>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</si>
  <si>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</si>
  <si>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</si>
  <si>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</si>
  <si>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</si>
  <si>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</si>
  <si>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</si>
  <si>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</si>
  <si>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</si>
  <si>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</si>
  <si>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</si>
  <si>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</si>
  <si>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</si>
  <si>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</si>
  <si>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</si>
  <si>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</si>
  <si>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</si>
  <si>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</si>
  <si>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</si>
  <si>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</si>
  <si>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</si>
  <si>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</si>
  <si>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</si>
  <si>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</si>
  <si>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</si>
  <si>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</si>
  <si>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</si>
  <si>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</si>
  <si>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</si>
  <si>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</si>
  <si>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</si>
  <si>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</si>
  <si>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</si>
  <si>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</si>
  <si>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</si>
  <si>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</si>
  <si>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</si>
  <si>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</si>
  <si>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</si>
  <si>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</si>
  <si>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</si>
  <si>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</si>
  <si>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</si>
  <si>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</si>
  <si>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</si>
  <si>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</si>
  <si>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</si>
  <si>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</si>
  <si>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</si>
  <si>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</si>
  <si>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</si>
  <si>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</si>
  <si>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</si>
  <si>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</si>
  <si>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</si>
  <si>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</si>
  <si>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</si>
  <si>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</si>
  <si>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</si>
  <si>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</si>
  <si>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</si>
  <si>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</si>
  <si>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</si>
  <si>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</si>
  <si>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</si>
  <si>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</si>
  <si>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</si>
  <si>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</si>
  <si>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</si>
  <si>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</si>
  <si>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</si>
  <si>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</si>
  <si>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</si>
  <si>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</si>
  <si>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</si>
  <si>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</si>
  <si>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</si>
  <si>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</si>
  <si>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</si>
  <si>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</si>
  <si>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</si>
  <si>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</si>
  <si>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</si>
  <si>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</si>
  <si>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</si>
  <si>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</si>
  <si>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</si>
  <si>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</si>
  <si>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</si>
  <si>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</si>
  <si>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</si>
  <si>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</si>
  <si>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</si>
  <si>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</si>
  <si>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</si>
  <si>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</si>
  <si>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</si>
  <si>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</si>
  <si>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</si>
  <si>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</si>
  <si>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</si>
  <si>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</si>
  <si>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</si>
  <si>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</si>
  <si>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</si>
  <si>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</si>
  <si>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</si>
  <si>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</si>
  <si>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</si>
  <si>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</si>
  <si>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</si>
  <si>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</si>
  <si>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</si>
  <si>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</si>
  <si>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</si>
  <si>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</si>
  <si>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</si>
  <si>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</si>
  <si>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</si>
  <si>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</si>
  <si>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</si>
  <si>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</si>
  <si>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</si>
  <si>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</si>
  <si>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</si>
  <si>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</si>
  <si>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</si>
  <si>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</si>
  <si>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</si>
  <si>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</si>
  <si>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</si>
  <si>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</si>
  <si>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</si>
  <si>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</si>
  <si>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</si>
  <si>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</si>
  <si>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</si>
  <si>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</si>
  <si>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</si>
  <si>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</si>
  <si>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</si>
  <si>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</si>
  <si>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</si>
  <si>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</si>
  <si>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</si>
  <si>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</si>
  <si>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</si>
  <si>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</si>
  <si>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</si>
  <si>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</si>
  <si>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</si>
  <si>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</si>
  <si>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</si>
  <si>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</si>
  <si>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</si>
  <si>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</si>
  <si>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</si>
  <si>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</si>
  <si>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</si>
  <si>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</si>
  <si>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</si>
  <si>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</si>
  <si>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</si>
  <si>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</si>
  <si>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</si>
  <si>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</si>
  <si>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</si>
  <si>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</si>
  <si>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</si>
  <si>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</si>
  <si>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</si>
  <si>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</si>
  <si>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</si>
  <si>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</si>
  <si>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</si>
  <si>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</si>
  <si>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</si>
  <si>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</si>
  <si>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</si>
  <si>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</si>
  <si>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</si>
  <si>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</si>
  <si>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</si>
  <si>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</si>
  <si>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</si>
  <si>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</si>
  <si>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</si>
  <si>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</si>
  <si>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</si>
  <si>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</si>
  <si>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</si>
  <si>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</si>
  <si>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</si>
  <si>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</si>
  <si>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</si>
  <si>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</si>
  <si>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</si>
  <si>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</si>
  <si>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</si>
  <si>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</si>
  <si>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</si>
  <si>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</si>
  <si>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</si>
  <si>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</si>
  <si>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</si>
  <si>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</si>
  <si>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</si>
  <si>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</si>
  <si>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</si>
  <si>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</si>
  <si>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</si>
  <si>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</si>
  <si>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</si>
  <si>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</si>
  <si>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</si>
  <si>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</si>
  <si>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</si>
  <si>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</si>
  <si>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</si>
  <si>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</si>
  <si>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</si>
  <si>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</si>
  <si>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</si>
  <si>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</si>
  <si>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</si>
  <si>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</si>
  <si>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</si>
  <si>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</si>
  <si>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</si>
  <si>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</si>
  <si>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</si>
  <si>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</si>
  <si>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</si>
  <si>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</si>
  <si>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</si>
  <si>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</si>
  <si>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</si>
  <si>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</si>
  <si>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</si>
  <si>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</si>
  <si>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</si>
  <si>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</si>
  <si>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</si>
  <si>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</si>
  <si>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</si>
  <si>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</si>
  <si>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</si>
  <si>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</si>
  <si>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</si>
  <si>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</si>
  <si>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</si>
  <si>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</si>
  <si>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</si>
  <si>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</si>
  <si>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</si>
  <si>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</si>
  <si>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</si>
  <si>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</si>
  <si>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</si>
  <si>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</si>
  <si>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</si>
  <si>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</si>
  <si>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</si>
  <si>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</si>
  <si>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</si>
  <si>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</si>
  <si>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</si>
  <si>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</si>
  <si>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</si>
  <si>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</si>
  <si>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</si>
  <si>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</si>
  <si>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</si>
  <si>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</si>
  <si>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</si>
  <si>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</si>
  <si>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</si>
  <si>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</si>
  <si>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</si>
  <si>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</si>
  <si>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</si>
  <si>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</si>
  <si>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</si>
  <si>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</si>
  <si>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</si>
  <si>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</si>
  <si>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</si>
  <si>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</si>
  <si>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</si>
  <si>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</si>
  <si>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</si>
  <si>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</si>
  <si>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</si>
  <si>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</si>
  <si>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</si>
  <si>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</si>
  <si>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</si>
  <si>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</si>
  <si>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</si>
  <si>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</si>
  <si>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</si>
  <si>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</si>
  <si>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</si>
  <si>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</si>
  <si>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</si>
  <si>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</si>
  <si>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</si>
  <si>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</si>
  <si>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</si>
  <si>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</si>
  <si>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</si>
  <si>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</si>
  <si>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</si>
  <si>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</si>
  <si>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</si>
  <si>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</si>
  <si>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</si>
  <si>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</si>
  <si>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</si>
  <si>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</si>
  <si>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</si>
  <si>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</si>
  <si>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</si>
  <si>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</si>
  <si>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</si>
  <si>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</si>
  <si>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</si>
  <si>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</si>
  <si>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</si>
  <si>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</si>
  <si>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</si>
  <si>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</si>
  <si>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</si>
  <si>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</si>
  <si>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</si>
  <si>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</si>
  <si>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</si>
  <si>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</si>
  <si>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</si>
  <si>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</si>
  <si>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</si>
  <si>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</si>
  <si>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</si>
  <si>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</si>
  <si>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</si>
  <si>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</si>
  <si>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</si>
  <si>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</si>
  <si>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</si>
  <si>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</si>
  <si>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</si>
  <si>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</si>
  <si>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</si>
  <si>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</si>
  <si>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</si>
  <si>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</si>
  <si>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</si>
  <si>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</si>
  <si>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</si>
  <si>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</si>
  <si>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</si>
  <si>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</si>
  <si>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</si>
  <si>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</si>
  <si>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</si>
  <si>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</si>
  <si>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</si>
  <si>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</si>
  <si>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</si>
  <si>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</si>
  <si>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</si>
  <si>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</si>
  <si>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</si>
  <si>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</si>
  <si>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</si>
  <si>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</si>
  <si>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</si>
  <si>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</si>
  <si>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</si>
  <si>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</si>
  <si>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</si>
  <si>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</si>
  <si>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</si>
  <si>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</si>
  <si>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</si>
  <si>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</si>
  <si>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</si>
  <si>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</si>
  <si>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</si>
  <si>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</si>
  <si>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</si>
  <si>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</si>
  <si>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</si>
  <si>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</si>
  <si>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</si>
  <si>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</si>
  <si>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</si>
  <si>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</si>
  <si>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</si>
  <si>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</si>
  <si>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</si>
  <si>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</si>
  <si>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</si>
  <si>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</si>
  <si>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</si>
  <si>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</si>
  <si>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</si>
  <si>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</si>
  <si>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</si>
  <si>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</si>
  <si>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</si>
  <si>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</si>
  <si>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</si>
  <si>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</si>
  <si>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</si>
  <si>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</si>
  <si>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</si>
  <si>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</si>
  <si>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</si>
  <si>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</si>
  <si>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</si>
  <si>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</si>
  <si>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</si>
  <si>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</si>
  <si>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</si>
  <si>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</si>
  <si>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</si>
  <si>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</si>
  <si>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</si>
  <si>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</si>
  <si>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</si>
  <si>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</si>
  <si>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</si>
  <si>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</si>
  <si>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</si>
  <si>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</si>
  <si>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</si>
  <si>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</si>
  <si>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</si>
  <si>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</si>
  <si>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</si>
  <si>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</si>
  <si>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</si>
  <si>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</si>
  <si>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</si>
  <si>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</si>
  <si>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</si>
  <si>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</si>
  <si>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</si>
  <si>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</si>
  <si>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</si>
  <si>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</si>
  <si>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</si>
  <si>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</si>
  <si>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</si>
  <si>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</si>
  <si>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</si>
  <si>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</si>
  <si>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</si>
  <si>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</si>
  <si>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</si>
  <si>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</si>
  <si>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</si>
  <si>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</si>
  <si>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</si>
  <si>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</si>
  <si>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</si>
  <si>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</si>
  <si>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</si>
  <si>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</si>
  <si>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</si>
  <si>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</si>
  <si>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</si>
  <si>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</si>
  <si>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</si>
  <si>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</si>
  <si>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</si>
  <si>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</si>
  <si>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</si>
  <si>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</si>
  <si>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</si>
  <si>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</si>
  <si>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</si>
  <si>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</si>
  <si>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</si>
  <si>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</si>
  <si>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</si>
  <si>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</si>
  <si>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</si>
  <si>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</si>
  <si>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</si>
  <si>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</si>
  <si>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</si>
  <si>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</si>
  <si>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</si>
  <si>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</si>
  <si>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</si>
  <si>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</si>
  <si>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</si>
  <si>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</si>
  <si>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</si>
  <si>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</si>
  <si>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</si>
  <si>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</si>
  <si>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</si>
  <si>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</si>
  <si>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</si>
  <si>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</si>
  <si>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</si>
  <si>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</si>
  <si>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</si>
  <si>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</si>
  <si>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</si>
  <si>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</si>
  <si>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</si>
  <si>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</si>
  <si>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</si>
  <si>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</si>
  <si>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</si>
  <si>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</si>
  <si>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</si>
  <si>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</si>
  <si>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</si>
  <si>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</si>
  <si>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</si>
  <si>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</si>
  <si>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</si>
  <si>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</si>
  <si>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</si>
  <si>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</si>
  <si>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</si>
  <si>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</si>
  <si>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</si>
  <si>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</si>
  <si>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</si>
  <si>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</si>
  <si>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</si>
  <si>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</si>
  <si>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</si>
  <si>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</si>
  <si>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</si>
  <si>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</si>
  <si>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</si>
  <si>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</si>
  <si>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</si>
  <si>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</si>
  <si>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</si>
  <si>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</si>
  <si>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</si>
  <si>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</si>
  <si>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</si>
  <si>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</si>
  <si>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</si>
  <si>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</si>
  <si>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</si>
  <si>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</si>
  <si>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</si>
  <si>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</si>
  <si>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</si>
  <si>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</si>
  <si>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</si>
  <si>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</si>
  <si>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</si>
  <si>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</si>
  <si>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</si>
  <si>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</si>
  <si>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</si>
  <si>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</si>
  <si>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</si>
  <si>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</si>
  <si>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</si>
  <si>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</si>
  <si>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</si>
  <si>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</si>
  <si>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</si>
  <si>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</si>
  <si>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</si>
  <si>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</si>
  <si>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</si>
  <si>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</si>
  <si>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</si>
  <si>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</si>
  <si>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</si>
  <si>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</si>
  <si>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</si>
  <si>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</si>
  <si>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</si>
  <si>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</si>
  <si>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</si>
  <si>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</si>
  <si>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</si>
  <si>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</si>
  <si>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</si>
  <si>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</si>
  <si>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</si>
  <si>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</si>
  <si>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</si>
  <si>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</si>
  <si>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</si>
  <si>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</si>
  <si>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</si>
  <si>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</si>
  <si>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</si>
  <si>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</si>
  <si>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</si>
  <si>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</si>
  <si>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</si>
  <si>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</si>
  <si>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</si>
  <si>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</si>
  <si>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</si>
  <si>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</si>
  <si>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</si>
  <si>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</si>
  <si>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</si>
  <si>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</si>
  <si>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</si>
  <si>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</si>
  <si>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</si>
  <si>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</si>
  <si>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</si>
  <si>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</si>
  <si>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</si>
  <si>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</si>
  <si>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</si>
  <si>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</si>
  <si>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</si>
  <si>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</si>
  <si>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</si>
  <si>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</si>
  <si>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</si>
  <si>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</si>
  <si>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</si>
  <si>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</si>
  <si>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</si>
  <si>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</si>
  <si>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</si>
  <si>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</si>
  <si>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</si>
  <si>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</si>
  <si>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</si>
  <si>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</si>
  <si>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</si>
  <si>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</si>
  <si>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</si>
  <si>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</si>
  <si>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</si>
  <si>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</si>
  <si>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</si>
  <si>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</si>
  <si>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</si>
  <si>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</si>
  <si>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</si>
  <si>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</si>
  <si>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</si>
  <si>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</si>
  <si>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</si>
  <si>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</si>
  <si>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</si>
  <si>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</si>
  <si>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</si>
  <si>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</si>
  <si>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</si>
  <si>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</si>
  <si>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</si>
  <si>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</si>
  <si>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</si>
  <si>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</si>
  <si>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</si>
  <si>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</si>
  <si>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</si>
  <si>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</si>
  <si>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</si>
  <si>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</si>
  <si>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</si>
  <si>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</si>
  <si>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</si>
  <si>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</si>
  <si>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</si>
  <si>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</si>
  <si>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</si>
  <si>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</si>
  <si>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</si>
  <si>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</si>
  <si>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</si>
  <si>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</si>
  <si>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</si>
  <si>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</si>
  <si>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</si>
  <si>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</si>
  <si>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</si>
  <si>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</si>
  <si>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</si>
  <si>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</si>
  <si>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</si>
  <si>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</si>
  <si>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</si>
  <si>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</si>
  <si>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</si>
  <si>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</si>
  <si>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</si>
  <si>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</si>
  <si>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</si>
  <si>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</si>
  <si>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</si>
  <si>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</si>
  <si>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</si>
  <si>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</si>
  <si>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</si>
  <si>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</si>
  <si>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</si>
  <si>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</si>
  <si>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</si>
  <si>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</si>
  <si>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</si>
  <si>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</si>
  <si>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</si>
  <si>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</si>
  <si>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</si>
  <si>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</si>
  <si>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</si>
  <si>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</si>
  <si>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</si>
  <si>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</si>
  <si>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</si>
  <si>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</si>
  <si>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</si>
  <si>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</si>
  <si>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</si>
  <si>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</si>
  <si>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</si>
  <si>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</si>
  <si>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</si>
  <si>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</si>
  <si>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</si>
  <si>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</si>
  <si>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</si>
  <si>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</si>
  <si>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</si>
  <si>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</si>
  <si>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</si>
  <si>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</si>
  <si>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</si>
  <si>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</si>
  <si>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</si>
  <si>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</si>
  <si>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</si>
  <si>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</si>
  <si>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</si>
  <si>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</si>
  <si>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</si>
  <si>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</si>
  <si>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</si>
  <si>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</si>
  <si>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</si>
  <si>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</si>
  <si>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</si>
  <si>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</si>
  <si>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</si>
  <si>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</si>
  <si>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</si>
  <si>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</si>
  <si>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</si>
  <si>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</si>
  <si>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</si>
  <si>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</si>
  <si>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</si>
  <si>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</si>
  <si>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</si>
  <si>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</si>
  <si>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</si>
  <si>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</si>
  <si>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</si>
  <si>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</si>
  <si>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</si>
  <si>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</si>
  <si>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</si>
  <si>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</si>
  <si>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</si>
  <si>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</si>
  <si>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</si>
  <si>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</si>
  <si>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</si>
  <si>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</si>
  <si>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</si>
  <si>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</si>
  <si>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</si>
  <si>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</si>
  <si>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</si>
  <si>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</si>
  <si>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</si>
  <si>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</si>
  <si>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</si>
  <si>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</si>
  <si>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</si>
  <si>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</si>
  <si>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</si>
  <si>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</si>
  <si>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</si>
  <si>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</si>
  <si>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</si>
  <si>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</si>
  <si>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</si>
  <si>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</si>
  <si>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</si>
  <si>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</si>
  <si>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</si>
  <si>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</si>
  <si>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</si>
  <si>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</si>
  <si>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</si>
  <si>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</si>
  <si>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</si>
  <si>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</si>
  <si>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</si>
  <si>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</si>
  <si>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</si>
  <si>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</si>
  <si>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</si>
  <si>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</si>
  <si>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</si>
  <si>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</si>
  <si>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</si>
  <si>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</si>
  <si>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</si>
  <si>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</si>
  <si>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</si>
  <si>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</si>
  <si>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</si>
  <si>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</si>
  <si>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</si>
  <si>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</si>
  <si>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</si>
  <si>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</si>
  <si>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</si>
  <si>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</si>
  <si>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</si>
  <si>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</si>
  <si>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</si>
  <si>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</si>
  <si>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</si>
  <si>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</si>
  <si>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</si>
  <si>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</si>
  <si>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</si>
  <si>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</si>
  <si>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</si>
  <si>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</si>
  <si>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</si>
  <si>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</si>
  <si>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</si>
  <si>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</si>
  <si>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</si>
  <si>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</si>
  <si>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</si>
  <si>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</si>
  <si>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</si>
  <si>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</si>
  <si>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</si>
  <si>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</si>
  <si>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</si>
  <si>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</si>
  <si>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</si>
  <si>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</si>
  <si>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</si>
  <si>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</si>
  <si>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</si>
  <si>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</si>
  <si>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</si>
  <si>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</si>
  <si>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</si>
  <si>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</si>
  <si>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</si>
  <si>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</si>
  <si>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</si>
  <si>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</si>
  <si>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</si>
  <si>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</si>
  <si>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</si>
  <si>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</si>
  <si>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</si>
  <si>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</si>
  <si>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</si>
  <si>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</si>
  <si>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</si>
  <si>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</si>
  <si>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</si>
  <si>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</si>
  <si>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</si>
  <si>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</si>
  <si>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</si>
  <si>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</si>
  <si>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</si>
  <si>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</si>
  <si>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</si>
  <si>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</si>
  <si>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</si>
  <si>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</si>
  <si>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</si>
  <si>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</si>
  <si>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</si>
  <si>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</si>
  <si>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</si>
  <si>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</si>
  <si>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</si>
  <si>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</si>
  <si>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</si>
  <si>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</si>
  <si>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</si>
  <si>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</si>
  <si>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</si>
  <si>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</si>
  <si>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</si>
  <si>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</si>
  <si>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</si>
  <si>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</si>
  <si>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</si>
  <si>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</si>
  <si>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</si>
  <si>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</si>
  <si>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</si>
  <si>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</si>
  <si>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</si>
  <si>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</si>
  <si>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</si>
  <si>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</si>
  <si>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</si>
  <si>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</si>
  <si>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</si>
  <si>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</si>
  <si>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</si>
  <si>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</si>
  <si>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</si>
  <si>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</si>
  <si>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</si>
  <si>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</si>
  <si>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</si>
  <si>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</si>
  <si>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</si>
  <si>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</si>
  <si>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</si>
  <si>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</si>
  <si>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</si>
  <si>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</si>
  <si>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</si>
  <si>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</si>
  <si>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</si>
  <si>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</si>
  <si>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</si>
  <si>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</si>
  <si>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</si>
  <si>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</si>
  <si>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</si>
  <si>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</si>
  <si>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</si>
  <si>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</si>
  <si>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</si>
  <si>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</si>
  <si>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</si>
  <si>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</si>
  <si>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</si>
  <si>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</si>
  <si>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</si>
  <si>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</si>
  <si>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</si>
  <si>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</si>
  <si>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</si>
  <si>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</si>
  <si>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</si>
  <si>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</si>
  <si>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</si>
  <si>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</si>
  <si>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</si>
  <si>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</si>
  <si>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</si>
  <si>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</si>
  <si>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</si>
  <si>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</si>
  <si>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</si>
  <si>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</si>
  <si>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</si>
  <si>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</si>
  <si>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</si>
  <si>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</si>
  <si>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</si>
  <si>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</si>
  <si>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</si>
  <si>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</si>
  <si>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</si>
  <si>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</si>
  <si>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</si>
  <si>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</si>
  <si>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</si>
  <si>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</si>
  <si>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</si>
  <si>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</si>
  <si>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</si>
  <si>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</si>
  <si>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</si>
  <si>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</si>
  <si>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</si>
  <si>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</si>
  <si>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</si>
  <si>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</si>
  <si>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</si>
  <si>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</si>
  <si>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</si>
  <si>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</si>
  <si>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</si>
  <si>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</si>
  <si>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</si>
  <si>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</si>
  <si>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</si>
  <si>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</si>
  <si>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</si>
  <si>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</si>
  <si>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</si>
  <si>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</si>
  <si>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</si>
  <si>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</si>
  <si>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</si>
  <si>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</si>
  <si>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</si>
  <si>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</si>
  <si>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</si>
  <si>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</si>
  <si>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</si>
  <si>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</si>
  <si>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</si>
  <si>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</si>
  <si>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</si>
  <si>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</si>
  <si>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</si>
  <si>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</si>
  <si>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</si>
  <si>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</si>
  <si>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</si>
  <si>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</si>
  <si>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</si>
  <si>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</si>
  <si>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</si>
  <si>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</si>
  <si>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</si>
  <si>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</si>
  <si>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</si>
  <si>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</si>
  <si>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</si>
  <si>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</si>
  <si>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</si>
  <si>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</si>
  <si>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</si>
  <si>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</si>
  <si>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</si>
  <si>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</si>
  <si>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</si>
  <si>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</si>
  <si>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</si>
  <si>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</si>
  <si>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</si>
  <si>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</si>
  <si>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</si>
  <si>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</si>
  <si>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</si>
  <si>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</si>
  <si>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</si>
  <si>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</si>
  <si>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</si>
  <si>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</si>
  <si>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</si>
  <si>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</si>
  <si>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</si>
  <si>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</si>
  <si>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</si>
  <si>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</si>
  <si>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</si>
  <si>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</si>
  <si>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</si>
  <si>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</si>
  <si>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</si>
  <si>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</si>
  <si>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</si>
  <si>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</si>
  <si>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</si>
  <si>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</si>
  <si>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</si>
  <si>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</si>
  <si>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</si>
  <si>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</si>
  <si>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</si>
  <si>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</si>
  <si>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</si>
  <si>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</si>
  <si>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</si>
  <si>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</si>
  <si>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</si>
  <si>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</si>
  <si>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</si>
  <si>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</si>
  <si>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</si>
  <si>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</si>
  <si>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</si>
  <si>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</si>
  <si>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</si>
  <si>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</si>
  <si>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</si>
  <si>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</si>
  <si>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</si>
  <si>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</si>
  <si>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</si>
  <si>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</si>
  <si>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</si>
  <si>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</si>
  <si>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</si>
  <si>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</si>
  <si>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</si>
  <si>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</si>
  <si>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</si>
  <si>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</si>
  <si>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</si>
  <si>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</si>
  <si>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</si>
  <si>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</si>
  <si>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</si>
  <si>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</si>
  <si>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</si>
  <si>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</si>
  <si>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</si>
  <si>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</si>
  <si>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</si>
  <si>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</si>
  <si>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</si>
  <si>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</si>
  <si>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</si>
  <si>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</si>
  <si>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</si>
  <si>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</si>
  <si>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</si>
  <si>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</si>
  <si>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</si>
  <si>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</si>
  <si>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</si>
  <si>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</si>
  <si>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</si>
  <si>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</si>
  <si>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</si>
  <si>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</si>
  <si>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</si>
  <si>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</si>
  <si>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</si>
  <si>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</si>
  <si>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</si>
  <si>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</si>
  <si>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</si>
  <si>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</si>
  <si>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</si>
  <si>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</si>
  <si>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</si>
  <si>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</si>
  <si>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</si>
  <si>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</si>
  <si>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</si>
  <si>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</si>
  <si>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</si>
  <si>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</si>
  <si>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</si>
  <si>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</si>
  <si>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</si>
  <si>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</si>
  <si>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</si>
  <si>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</si>
  <si>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</si>
  <si>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</si>
  <si>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</si>
  <si>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</si>
  <si>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</si>
  <si>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</si>
  <si>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</si>
  <si>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</si>
  <si>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</si>
  <si>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</si>
  <si>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</si>
  <si>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</si>
  <si>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</si>
  <si>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</si>
  <si>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</si>
  <si>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</si>
  <si>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</si>
  <si>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</si>
  <si>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</si>
  <si>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</si>
  <si>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</si>
  <si>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</si>
  <si>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</si>
  <si>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</si>
  <si>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</si>
  <si>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</si>
  <si>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</si>
  <si>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</si>
  <si>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</si>
  <si>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</si>
  <si>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</si>
  <si>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</si>
  <si>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</si>
  <si>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</si>
  <si>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</si>
  <si>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</si>
  <si>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</si>
  <si>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</si>
  <si>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</si>
  <si>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</si>
  <si>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</si>
  <si>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</si>
  <si>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</si>
  <si>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</si>
  <si>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</si>
  <si>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</si>
  <si>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</si>
  <si>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</si>
  <si>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</si>
  <si>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</si>
  <si>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</si>
  <si>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</si>
  <si>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</si>
  <si>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</si>
  <si>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</si>
  <si>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</si>
  <si>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</si>
  <si>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</si>
  <si>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</si>
  <si>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</si>
  <si>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</si>
  <si>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</si>
  <si>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</si>
  <si>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</si>
  <si>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</si>
  <si>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</si>
  <si>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</si>
  <si>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</si>
  <si>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</si>
  <si>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</si>
  <si>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</si>
  <si>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</si>
  <si>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</si>
  <si>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</si>
  <si>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</si>
  <si>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</si>
  <si>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</si>
  <si>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</si>
  <si>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</si>
  <si>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</si>
  <si>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</si>
  <si>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</si>
  <si>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</si>
  <si>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</si>
  <si>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</si>
  <si>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</si>
  <si>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</si>
  <si>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</si>
  <si>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</si>
  <si>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</si>
  <si>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</si>
  <si>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</si>
  <si>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</si>
  <si>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</si>
  <si>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</si>
  <si>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</si>
  <si>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</si>
  <si>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</si>
  <si>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</si>
  <si>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</si>
  <si>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</si>
  <si>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</si>
  <si>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</si>
  <si>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</si>
  <si>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</si>
  <si>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</si>
  <si>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</si>
  <si>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</si>
  <si>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</si>
  <si>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</si>
  <si>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</si>
  <si>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</si>
  <si>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</si>
  <si>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</si>
  <si>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</si>
  <si>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</si>
  <si>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</si>
  <si>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</si>
  <si>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</si>
  <si>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</si>
  <si>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</si>
  <si>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</si>
  <si>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</si>
  <si>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</si>
  <si>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</si>
  <si>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</si>
  <si>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</si>
  <si>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</si>
  <si>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</si>
  <si>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</si>
  <si>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</si>
  <si>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</si>
  <si>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</si>
  <si>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</si>
  <si>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</si>
  <si>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</si>
  <si>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</si>
  <si>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</si>
  <si>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</si>
  <si>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</si>
  <si>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</si>
  <si>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</si>
  <si>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</si>
  <si>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</si>
  <si>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</si>
  <si>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</si>
  <si>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</si>
  <si>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</si>
  <si>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</si>
  <si>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</si>
  <si>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</si>
  <si>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</si>
  <si>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</si>
  <si>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</si>
  <si>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</si>
  <si>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</si>
  <si>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</si>
  <si>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</si>
  <si>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</si>
  <si>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</si>
  <si>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</si>
  <si>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</si>
  <si>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</si>
  <si>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</si>
  <si>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</si>
  <si>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</si>
  <si>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</si>
  <si>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</si>
  <si>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</si>
  <si>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</si>
  <si>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</si>
  <si>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</si>
  <si>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</si>
  <si>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</si>
  <si>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</si>
  <si>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</si>
  <si>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</si>
  <si>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</si>
  <si>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</si>
  <si>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</si>
  <si>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</si>
  <si>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</si>
  <si>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</si>
  <si>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</si>
  <si>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</si>
  <si>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</si>
  <si>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</si>
  <si>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</si>
  <si>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</si>
  <si>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</si>
  <si>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</si>
  <si>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</si>
  <si>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</si>
  <si>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</si>
  <si>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</si>
  <si>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</si>
  <si>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</si>
  <si>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</si>
  <si>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</si>
  <si>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</si>
  <si>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</si>
  <si>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</si>
  <si>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</si>
  <si>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</si>
  <si>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</si>
  <si>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</si>
  <si>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</si>
  <si>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</si>
  <si>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</si>
  <si>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</si>
  <si>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</si>
  <si>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</si>
  <si>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</si>
  <si>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</si>
  <si>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</si>
  <si>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</si>
  <si>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</si>
  <si>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</si>
  <si>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</si>
  <si>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</si>
  <si>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</si>
  <si>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</si>
  <si>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</si>
  <si>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</si>
  <si>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</si>
  <si>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</si>
  <si>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</si>
  <si>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</si>
  <si>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</si>
  <si>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</si>
  <si>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</si>
  <si>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</si>
  <si>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</si>
  <si>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</si>
  <si>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</si>
  <si>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</si>
  <si>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</si>
  <si>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</si>
  <si>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</si>
  <si>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</si>
  <si>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</si>
  <si>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</si>
  <si>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</si>
  <si>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</si>
  <si>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</si>
  <si>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</si>
  <si>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</si>
  <si>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</si>
  <si>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</si>
  <si>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</si>
  <si>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</si>
  <si>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</si>
  <si>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</si>
  <si>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</si>
  <si>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</si>
  <si>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</si>
  <si>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</si>
  <si>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</si>
  <si>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</si>
  <si>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</si>
  <si>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</si>
  <si>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</si>
  <si>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</si>
  <si>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</si>
  <si>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</si>
  <si>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</si>
  <si>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</si>
  <si>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</si>
  <si>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</si>
  <si>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</si>
  <si>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</si>
  <si>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</si>
  <si>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</si>
  <si>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</si>
  <si>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</si>
  <si>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</si>
  <si>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</si>
  <si>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</si>
  <si>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</si>
  <si>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</si>
  <si>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</si>
  <si>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</si>
  <si>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</si>
  <si>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</si>
  <si>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</si>
  <si>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</si>
  <si>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</si>
  <si>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</si>
  <si>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</si>
  <si>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</si>
  <si>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</si>
  <si>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</si>
  <si>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</si>
  <si>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</si>
  <si>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</si>
  <si>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</si>
  <si>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</si>
  <si>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</si>
  <si>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</si>
  <si>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</si>
  <si>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</si>
  <si>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</si>
  <si>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</si>
  <si>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</si>
  <si>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</si>
  <si>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</si>
  <si>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</si>
  <si>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</si>
  <si>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</si>
  <si>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</si>
  <si>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</si>
  <si>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</si>
  <si>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</si>
  <si>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</si>
  <si>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</si>
  <si>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</si>
  <si>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</si>
  <si>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</si>
  <si>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</si>
  <si>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</si>
  <si>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</si>
  <si>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</si>
  <si>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</si>
  <si>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</si>
  <si>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</si>
  <si>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</si>
  <si>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</si>
  <si>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</si>
  <si>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</si>
  <si>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</si>
  <si>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</si>
  <si>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</si>
  <si>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</si>
  <si>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</si>
  <si>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</si>
  <si>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</si>
  <si>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</si>
  <si>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</si>
  <si>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</si>
  <si>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</si>
  <si>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</si>
  <si>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</si>
  <si>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</si>
  <si>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</si>
  <si>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</si>
  <si>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</si>
  <si>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</si>
  <si>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</si>
  <si>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</si>
  <si>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</si>
  <si>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</si>
  <si>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</si>
  <si>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</si>
  <si>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</si>
  <si>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</si>
  <si>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</si>
  <si>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</si>
  <si>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</si>
  <si>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</si>
  <si>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</si>
  <si>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</si>
  <si>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</si>
  <si>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</si>
  <si>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</si>
  <si>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</si>
  <si>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</si>
  <si>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</si>
  <si>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</si>
  <si>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</si>
  <si>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</si>
  <si>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</si>
  <si>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</si>
  <si>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</si>
  <si>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</si>
  <si>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</si>
  <si>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</si>
  <si>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</si>
  <si>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</si>
  <si>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</si>
  <si>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</si>
  <si>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</si>
  <si>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</si>
  <si>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</si>
  <si>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</si>
  <si>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</si>
  <si>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</si>
  <si>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</si>
  <si>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</si>
  <si>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</si>
  <si>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</si>
  <si>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</si>
  <si>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</si>
  <si>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</si>
  <si>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</si>
  <si>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</si>
  <si>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</si>
  <si>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</si>
  <si>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</si>
  <si>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</si>
  <si>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</si>
  <si>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</si>
  <si>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</si>
  <si>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</si>
  <si>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</si>
  <si>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</si>
  <si>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</si>
  <si>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</si>
  <si>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</si>
  <si>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</si>
  <si>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</si>
  <si>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</si>
  <si>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</si>
  <si>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</si>
  <si>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</si>
  <si>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</si>
  <si>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</si>
  <si>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</si>
  <si>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</si>
  <si>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</si>
  <si>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</si>
  <si>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</si>
  <si>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</si>
  <si>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</si>
  <si>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</si>
  <si>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</si>
  <si>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</si>
  <si>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</si>
  <si>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</si>
  <si>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</si>
  <si>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</si>
  <si>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</si>
  <si>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</si>
  <si>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</si>
  <si>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</si>
  <si>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</si>
  <si>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</si>
  <si>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</si>
  <si>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</si>
  <si>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</si>
  <si>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</si>
  <si>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</si>
  <si>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</si>
  <si>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</si>
  <si>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</si>
  <si>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</si>
  <si>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</si>
  <si>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</si>
  <si>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</si>
  <si>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</si>
  <si>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</si>
  <si>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</si>
  <si>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</si>
  <si>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</si>
  <si>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</si>
  <si>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</si>
  <si>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</si>
  <si>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</si>
  <si>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</si>
  <si>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</si>
  <si>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</si>
  <si>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</si>
  <si>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</si>
  <si>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</si>
  <si>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</si>
  <si>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</si>
  <si>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</si>
  <si>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</si>
  <si>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</si>
  <si>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</si>
  <si>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</si>
  <si>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</si>
  <si>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</si>
  <si>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</si>
  <si>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</si>
  <si>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</si>
  <si>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</si>
  <si>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</si>
  <si>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</si>
  <si>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</si>
  <si>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</si>
  <si>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</si>
  <si>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</si>
  <si>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</si>
  <si>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</si>
  <si>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</si>
  <si>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</si>
  <si>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</si>
  <si>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</si>
  <si>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</si>
  <si>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</si>
  <si>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</si>
  <si>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</si>
  <si>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</si>
  <si>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</si>
  <si>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</si>
  <si>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</si>
  <si>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</si>
  <si>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</si>
  <si>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</si>
  <si>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</si>
  <si>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</si>
  <si>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</si>
  <si>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</si>
  <si>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</si>
  <si>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</si>
  <si>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</si>
  <si>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</si>
  <si>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</si>
  <si>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</si>
  <si>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</si>
  <si>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</si>
  <si>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</si>
  <si>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</si>
  <si>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</si>
  <si>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</si>
  <si>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</si>
  <si>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</si>
  <si>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</si>
  <si>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</si>
  <si>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</si>
  <si>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</si>
  <si>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</si>
  <si>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</si>
  <si>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</si>
  <si>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</si>
  <si>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</si>
  <si>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</si>
  <si>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</si>
  <si>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</si>
  <si>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</si>
  <si>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</si>
  <si>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</si>
  <si>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</si>
  <si>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</si>
  <si>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</si>
  <si>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</si>
  <si>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</si>
  <si>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</si>
  <si>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</si>
  <si>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</si>
  <si>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</si>
  <si>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</si>
  <si>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</si>
  <si>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</si>
  <si>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</si>
  <si>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</si>
  <si>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</si>
  <si>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</si>
  <si>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</si>
  <si>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</si>
  <si>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</si>
  <si>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</si>
  <si>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</si>
  <si>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</si>
  <si>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</si>
  <si>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</si>
  <si>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</si>
  <si>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</si>
  <si>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</si>
  <si>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</si>
  <si>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</si>
  <si>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</si>
  <si>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</si>
  <si>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</si>
  <si>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</si>
  <si>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</si>
  <si>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</si>
  <si>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</si>
  <si>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</si>
  <si>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</si>
  <si>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</si>
  <si>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</si>
  <si>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</si>
  <si>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</si>
  <si>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</si>
  <si>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</si>
  <si>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</si>
  <si>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</si>
  <si>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</si>
  <si>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</si>
  <si>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</si>
  <si>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</si>
  <si>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</si>
  <si>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</si>
  <si>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</si>
  <si>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</si>
  <si>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</si>
  <si>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</si>
  <si>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</si>
  <si>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</si>
  <si>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</si>
  <si>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</si>
  <si>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</si>
  <si>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</si>
  <si>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</si>
  <si>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</si>
  <si>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</si>
  <si>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</si>
  <si>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</si>
  <si>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</si>
  <si>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</si>
  <si>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</si>
  <si>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</si>
  <si>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</si>
  <si>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</si>
  <si>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</si>
  <si>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</si>
  <si>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</si>
  <si>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</si>
  <si>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</si>
  <si>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</si>
  <si>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</si>
  <si>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</si>
  <si>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</si>
  <si>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</si>
  <si>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</si>
  <si>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</si>
  <si>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</si>
  <si>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</si>
  <si>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</si>
  <si>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</si>
  <si>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</si>
  <si>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</si>
  <si>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</si>
  <si>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</si>
  <si>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</si>
  <si>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</si>
  <si>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</si>
  <si>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</si>
  <si>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</si>
  <si>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</si>
  <si>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</si>
  <si>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</si>
  <si>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</si>
  <si>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</si>
  <si>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</si>
  <si>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</si>
  <si>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</si>
  <si>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</si>
  <si>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</si>
  <si>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</si>
  <si>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</si>
  <si>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</si>
  <si>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</si>
  <si>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</si>
  <si>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</si>
  <si>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</si>
  <si>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</si>
  <si>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</si>
  <si>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</si>
  <si>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</si>
  <si>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</si>
  <si>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</si>
  <si>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</si>
  <si>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</si>
  <si>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</si>
  <si>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</si>
  <si>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</si>
  <si>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</si>
  <si>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</si>
  <si>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</si>
  <si>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</si>
  <si>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</si>
  <si>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</si>
  <si>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</si>
  <si>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</si>
  <si>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</si>
  <si>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</si>
  <si>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</si>
  <si>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</si>
  <si>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</si>
  <si>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</si>
  <si>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</si>
  <si>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</si>
  <si>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</si>
  <si>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</si>
  <si>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</si>
  <si>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</si>
  <si>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</si>
  <si>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</si>
  <si>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</si>
  <si>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</si>
  <si>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</si>
  <si>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</si>
  <si>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</si>
  <si>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</si>
  <si>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</si>
  <si>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</si>
  <si>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</si>
  <si>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</si>
  <si>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</si>
  <si>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</si>
  <si>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</si>
  <si>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</si>
  <si>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</si>
  <si>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</si>
  <si>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</si>
  <si>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</si>
  <si>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</si>
  <si>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</si>
  <si>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</si>
  <si>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</si>
  <si>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</si>
  <si>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</si>
  <si>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</si>
  <si>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</si>
  <si>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</si>
  <si>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</si>
  <si>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</si>
  <si>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</si>
  <si>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</si>
  <si>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</si>
  <si>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</si>
  <si>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</si>
  <si>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</si>
  <si>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</si>
  <si>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</si>
  <si>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</si>
  <si>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</si>
  <si>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</si>
  <si>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</si>
  <si>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</si>
  <si>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</si>
  <si>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</si>
  <si>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</si>
  <si>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</si>
  <si>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</si>
  <si>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</si>
  <si>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</si>
  <si>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</si>
  <si>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</si>
  <si>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</si>
  <si>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</si>
  <si>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</si>
  <si>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</si>
  <si>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</si>
  <si>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</si>
  <si>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</si>
  <si>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</si>
  <si>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</si>
  <si>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</si>
  <si>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</si>
  <si>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</si>
  <si>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</si>
  <si>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</si>
  <si>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</si>
  <si>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</si>
  <si>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</si>
  <si>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</si>
  <si>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</si>
  <si>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</si>
  <si>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</si>
  <si>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</si>
  <si>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</si>
  <si>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</si>
  <si>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</si>
  <si>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</si>
  <si>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</si>
  <si>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</si>
  <si>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</si>
  <si>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</si>
  <si>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</si>
  <si>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</si>
  <si>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</si>
  <si>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</si>
  <si>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</si>
  <si>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</si>
  <si>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</si>
  <si>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</si>
  <si>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</si>
  <si>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</si>
  <si>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</si>
  <si>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</si>
  <si>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</si>
  <si>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</si>
  <si>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</si>
  <si>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</si>
  <si>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</si>
  <si>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</si>
  <si>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</si>
  <si>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</si>
  <si>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</si>
  <si>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</si>
  <si>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</si>
  <si>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</si>
  <si>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</si>
  <si>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</si>
  <si>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</si>
  <si>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</si>
  <si>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</si>
  <si>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</si>
  <si>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</si>
  <si>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</si>
  <si>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</si>
  <si>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</si>
  <si>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</si>
  <si>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</si>
  <si>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</si>
  <si>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</si>
  <si>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</si>
  <si>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</si>
  <si>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</si>
  <si>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</si>
  <si>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</si>
  <si>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</si>
  <si>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</si>
  <si>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</si>
  <si>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</si>
  <si>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</si>
  <si>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</si>
  <si>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</si>
  <si>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</si>
  <si>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</si>
  <si>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</si>
  <si>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</si>
  <si>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</si>
  <si>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</si>
  <si>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</si>
  <si>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</si>
  <si>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</si>
  <si>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</si>
  <si>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</si>
  <si>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</si>
  <si>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</si>
  <si>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</si>
  <si>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</si>
  <si>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</si>
  <si>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</si>
  <si>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</si>
  <si>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</si>
  <si>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</si>
  <si>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</si>
  <si>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</si>
  <si>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</si>
  <si>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</si>
  <si>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</si>
  <si>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</si>
  <si>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</si>
  <si>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</si>
  <si>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</si>
  <si>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</si>
  <si>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</si>
  <si>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</si>
  <si>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</si>
  <si>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</si>
  <si>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</si>
  <si>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</si>
  <si>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</si>
  <si>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</si>
  <si>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</si>
  <si>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</si>
  <si>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</si>
  <si>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</si>
  <si>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</si>
  <si>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</si>
  <si>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</si>
  <si>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</si>
  <si>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</si>
  <si>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</si>
  <si>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</si>
  <si>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</si>
  <si>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</si>
  <si>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</si>
  <si>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</si>
  <si>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</si>
  <si>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</si>
  <si>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</si>
  <si>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</si>
  <si>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</si>
  <si>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</si>
  <si>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</si>
  <si>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</si>
  <si>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</si>
  <si>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</si>
  <si>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</si>
  <si>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</si>
  <si>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</si>
  <si>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</si>
  <si>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</si>
  <si>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</si>
  <si>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</si>
  <si>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</si>
  <si>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</si>
  <si>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</si>
  <si>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</si>
  <si>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</si>
  <si>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</si>
  <si>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</si>
  <si>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</si>
  <si>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</si>
  <si>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</si>
  <si>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</si>
  <si>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</si>
  <si>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</si>
  <si>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</si>
  <si>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</si>
  <si>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</si>
  <si>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</si>
  <si>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</si>
  <si>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</si>
  <si>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</si>
  <si>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</si>
  <si>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</si>
  <si>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</si>
  <si>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</si>
  <si>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</si>
  <si>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</si>
  <si>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</si>
  <si>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</si>
  <si>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</si>
  <si>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</si>
  <si>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</si>
  <si>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</si>
  <si>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</si>
  <si>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</si>
  <si>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</si>
  <si>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</si>
  <si>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</si>
  <si>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</si>
  <si>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</si>
  <si>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</si>
  <si>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</si>
  <si>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</si>
  <si>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</si>
  <si>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</si>
  <si>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</si>
  <si>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</si>
  <si>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</si>
  <si>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</si>
  <si>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</si>
  <si>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</si>
  <si>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</si>
  <si>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</si>
  <si>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</si>
  <si>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</si>
  <si>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</si>
  <si>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</si>
  <si>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</si>
  <si>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</si>
  <si>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</si>
  <si>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</si>
  <si>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</si>
  <si>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</si>
  <si>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</si>
  <si>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</si>
  <si>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</si>
  <si>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</si>
  <si>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</si>
  <si>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</si>
  <si>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</si>
  <si>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</si>
  <si>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</si>
  <si>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</si>
  <si>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</si>
  <si>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</si>
  <si>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</si>
  <si>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</si>
  <si>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</si>
  <si>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</si>
  <si>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</si>
  <si>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</si>
  <si>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</si>
  <si>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</si>
  <si>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</si>
  <si>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</si>
  <si>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</si>
  <si>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</si>
  <si>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</si>
  <si>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</si>
  <si>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</si>
  <si>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</si>
  <si>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</si>
  <si>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</si>
  <si>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</si>
  <si>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</si>
  <si>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</si>
  <si>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</si>
  <si>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</si>
  <si>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</si>
  <si>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</si>
  <si>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</si>
  <si>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</si>
  <si>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</si>
  <si>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</si>
  <si>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</si>
  <si>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</si>
  <si>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</si>
  <si>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</si>
  <si>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</si>
  <si>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</si>
  <si>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</si>
  <si>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</si>
  <si>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</si>
  <si>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</si>
  <si>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</si>
  <si>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</si>
  <si>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</si>
  <si>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</si>
  <si>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</si>
  <si>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</si>
  <si>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</si>
  <si>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</si>
  <si>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</si>
  <si>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</si>
  <si>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</si>
  <si>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</si>
  <si>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</si>
  <si>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</si>
  <si>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</si>
  <si>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</si>
  <si>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</si>
  <si>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</si>
  <si>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</si>
  <si>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</si>
  <si>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</si>
  <si>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</si>
  <si>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</si>
  <si>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</si>
  <si>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</si>
  <si>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</si>
  <si>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</si>
  <si>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</si>
  <si>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</si>
  <si>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</si>
  <si>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</si>
  <si>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</si>
  <si>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</si>
  <si>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</si>
  <si>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</si>
  <si>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</si>
  <si>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</si>
  <si>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</si>
  <si>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</si>
  <si>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</si>
  <si>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</si>
  <si>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</si>
  <si>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</si>
  <si>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</si>
  <si>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</si>
  <si>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</si>
  <si>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</si>
  <si>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</si>
  <si>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</si>
  <si>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</si>
  <si>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</si>
  <si>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</si>
  <si>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</si>
  <si>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</si>
  <si>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</si>
  <si>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</si>
  <si>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</si>
  <si>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</si>
  <si>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</si>
  <si>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</si>
  <si>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</si>
  <si>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</si>
  <si>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</si>
  <si>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</si>
  <si>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</si>
  <si>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</si>
  <si>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</si>
  <si>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</si>
  <si>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</si>
  <si>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</si>
  <si>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</si>
  <si>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</si>
  <si>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</si>
  <si>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</si>
  <si>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</si>
  <si>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</si>
  <si>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</si>
  <si>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</si>
  <si>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</si>
  <si>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</si>
  <si>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</si>
  <si>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</si>
  <si>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</si>
  <si>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</si>
  <si>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</si>
  <si>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</si>
  <si>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</si>
  <si>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</si>
  <si>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</si>
  <si>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</si>
  <si>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</si>
  <si>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</si>
  <si>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</si>
  <si>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</si>
  <si>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</si>
  <si>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</si>
  <si>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</si>
  <si>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</si>
  <si>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</si>
  <si>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</si>
  <si>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</si>
  <si>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</si>
  <si>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</si>
  <si>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</si>
  <si>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</si>
  <si>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</si>
  <si>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</si>
  <si>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</si>
  <si>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</si>
  <si>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</si>
  <si>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</si>
  <si>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</si>
  <si>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</si>
  <si>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</si>
  <si>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</si>
  <si>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</si>
  <si>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</si>
  <si>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</si>
  <si>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</si>
  <si>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</si>
  <si>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</si>
  <si>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</si>
  <si>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</si>
  <si>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</si>
  <si>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</si>
  <si>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</si>
  <si>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</si>
  <si>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</si>
  <si>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</si>
  <si>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</si>
  <si>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</si>
  <si>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</si>
  <si>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</si>
  <si>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</si>
  <si>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</si>
  <si>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</si>
  <si>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</si>
  <si>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</si>
  <si>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</si>
  <si>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</si>
  <si>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</si>
  <si>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</si>
  <si>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</si>
  <si>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</si>
  <si>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</si>
  <si>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</si>
  <si>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</si>
  <si>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</si>
  <si>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</si>
  <si>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</si>
  <si>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</si>
  <si>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</si>
  <si>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</si>
  <si>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</si>
  <si>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</si>
  <si>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</si>
  <si>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</si>
  <si>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</si>
  <si>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</si>
  <si>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</si>
  <si>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</si>
  <si>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</si>
  <si>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</si>
  <si>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</si>
  <si>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</si>
  <si>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</si>
  <si>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</si>
  <si>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</si>
  <si>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</si>
  <si>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</si>
  <si>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</si>
  <si>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</si>
  <si>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</si>
  <si>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</si>
  <si>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</si>
  <si>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</si>
  <si>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</si>
  <si>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</si>
  <si>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</si>
  <si>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</si>
  <si>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</si>
  <si>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</si>
  <si>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</si>
  <si>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</si>
  <si>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</si>
  <si>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</si>
  <si>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</si>
  <si>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</si>
  <si>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</si>
  <si>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</si>
  <si>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</si>
  <si>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</si>
  <si>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</si>
  <si>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</si>
  <si>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</si>
  <si>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</si>
  <si>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</si>
  <si>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</si>
  <si>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</si>
  <si>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</si>
  <si>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</si>
  <si>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</si>
  <si>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</si>
  <si>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</si>
  <si>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</si>
  <si>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</si>
  <si>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</si>
  <si>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</si>
  <si>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</si>
  <si>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</si>
  <si>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</si>
  <si>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</si>
  <si>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</si>
  <si>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</si>
  <si>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</si>
  <si>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</si>
  <si>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</si>
  <si>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</si>
  <si>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</si>
  <si>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</si>
  <si>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</si>
  <si>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</si>
  <si>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</si>
  <si>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</si>
  <si>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</si>
  <si>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</si>
  <si>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</si>
  <si>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</si>
  <si>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</si>
  <si>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</si>
  <si>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</si>
  <si>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</si>
  <si>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</si>
  <si>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</si>
  <si>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</si>
  <si>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</si>
  <si>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</si>
  <si>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</si>
  <si>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</si>
  <si>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</si>
  <si>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</si>
  <si>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</si>
  <si>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</si>
  <si>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</si>
  <si>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</si>
  <si>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</si>
  <si>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</si>
  <si>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</si>
  <si>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</si>
  <si>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</si>
  <si>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</si>
  <si>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</si>
  <si>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</si>
  <si>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</si>
  <si>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</si>
  <si>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</si>
  <si>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</si>
  <si>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</si>
  <si>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</si>
  <si>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</si>
  <si>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</si>
  <si>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</si>
  <si>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</si>
  <si>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</si>
  <si>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</si>
  <si>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</si>
  <si>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</si>
  <si>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</si>
  <si>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</si>
  <si>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</si>
  <si>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</si>
  <si>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</si>
  <si>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</si>
  <si>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</si>
  <si>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</si>
  <si>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</si>
  <si>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</si>
  <si>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</si>
  <si>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</si>
  <si>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</si>
  <si>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</si>
  <si>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</si>
  <si>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</si>
  <si>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</si>
  <si>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</si>
  <si>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</si>
  <si>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</si>
  <si>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</si>
  <si>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</si>
  <si>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</si>
  <si>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</si>
  <si>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</si>
  <si>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</si>
  <si>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</si>
  <si>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</si>
  <si>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</si>
  <si>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</si>
  <si>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</si>
  <si>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</si>
  <si>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</si>
  <si>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</si>
  <si>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</si>
  <si>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</si>
  <si>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</si>
  <si>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</si>
  <si>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</si>
  <si>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</si>
  <si>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</si>
  <si>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</si>
  <si>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</si>
  <si>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</si>
  <si>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</si>
  <si>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</si>
  <si>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</si>
  <si>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</si>
  <si>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</si>
  <si>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</si>
  <si>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</si>
  <si>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</si>
  <si>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</si>
  <si>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</si>
  <si>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</si>
  <si>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</si>
  <si>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</si>
  <si>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</si>
  <si>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</si>
  <si>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</si>
  <si>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</si>
  <si>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</si>
  <si>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</si>
  <si>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</si>
  <si>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</si>
  <si>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</si>
  <si>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</si>
  <si>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</si>
  <si>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</si>
  <si>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</si>
  <si>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</si>
  <si>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</si>
  <si>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</si>
  <si>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</si>
  <si>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</si>
  <si>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</si>
  <si>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</si>
  <si>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</si>
  <si>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</si>
  <si>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</si>
  <si>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</si>
  <si>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</si>
  <si>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</si>
  <si>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</si>
  <si>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</si>
  <si>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</si>
  <si>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</si>
  <si>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</si>
  <si>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</si>
  <si>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</si>
  <si>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</si>
  <si>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</si>
  <si>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</si>
  <si>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</si>
  <si>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</si>
  <si>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</si>
  <si>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</si>
  <si>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</si>
  <si>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</si>
  <si>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</si>
  <si>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</si>
  <si>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</si>
  <si>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</si>
  <si>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</si>
  <si>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</si>
  <si>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</si>
  <si>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</si>
  <si>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</si>
  <si>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</si>
  <si>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</si>
  <si>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</si>
  <si>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</si>
  <si>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</si>
  <si>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</si>
  <si>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</si>
  <si>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</si>
  <si>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</si>
  <si>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</si>
  <si>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</si>
  <si>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</si>
  <si>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</si>
  <si>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</si>
  <si>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</si>
  <si>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</si>
  <si>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</si>
  <si>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</si>
  <si>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</si>
  <si>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</si>
  <si>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</si>
  <si>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</si>
  <si>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</si>
  <si>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</si>
  <si>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</si>
  <si>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</si>
  <si>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</si>
  <si>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</si>
  <si>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</si>
  <si>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</si>
  <si>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</si>
  <si>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</si>
  <si>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</si>
  <si>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</si>
  <si>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</si>
  <si>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</si>
  <si>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</si>
  <si>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</si>
  <si>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</si>
  <si>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</si>
  <si>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</si>
  <si>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</si>
  <si>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</si>
  <si>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</si>
  <si>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</si>
  <si>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</si>
  <si>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</si>
  <si>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</si>
  <si>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</si>
  <si>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</si>
  <si>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</si>
  <si>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</si>
  <si>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</si>
  <si>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</si>
  <si>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</si>
  <si>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</si>
  <si>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</si>
  <si>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</si>
  <si>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</si>
  <si>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</si>
  <si>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</si>
  <si>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</si>
  <si>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</si>
  <si>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</si>
  <si>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</si>
  <si>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</si>
  <si>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</si>
  <si>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</si>
  <si>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</si>
  <si>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</si>
  <si>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</si>
  <si>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</si>
  <si>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</si>
  <si>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</si>
  <si>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</si>
  <si>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</si>
  <si>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</si>
  <si>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</si>
  <si>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</si>
  <si>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</si>
  <si>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</si>
  <si>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</si>
  <si>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</si>
  <si>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</si>
  <si>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</si>
  <si>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</si>
  <si>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</si>
  <si>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</si>
  <si>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</si>
  <si>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</si>
  <si>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</si>
  <si>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</si>
  <si>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</si>
  <si>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</si>
  <si>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</si>
  <si>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</si>
  <si>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</si>
  <si>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</si>
  <si>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</si>
  <si>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</si>
  <si>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</si>
  <si>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</si>
  <si>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</si>
  <si>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</si>
  <si>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</si>
  <si>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</si>
  <si>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</si>
  <si>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</si>
  <si>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</si>
  <si>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</si>
  <si>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</si>
  <si>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</si>
  <si>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</si>
  <si>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</si>
  <si>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</si>
  <si>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</si>
  <si>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</si>
  <si>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</si>
  <si>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</si>
  <si>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</si>
  <si>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</si>
  <si>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</si>
  <si>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</si>
  <si>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</si>
  <si>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</si>
  <si>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</si>
  <si>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</si>
  <si>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</si>
  <si>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</si>
  <si>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</si>
  <si>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</si>
  <si>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</si>
  <si>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</si>
  <si>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</si>
  <si>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</si>
  <si>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</si>
  <si>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</si>
  <si>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</si>
  <si>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</si>
  <si>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</si>
  <si>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</si>
  <si>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</si>
  <si>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</si>
  <si>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</si>
  <si>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</si>
  <si>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</si>
  <si>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</si>
  <si>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</si>
  <si>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</si>
  <si>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</si>
  <si>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</si>
  <si>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</si>
  <si>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</si>
  <si>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</si>
  <si>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</si>
  <si>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</si>
  <si>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</si>
  <si>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</si>
  <si>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</si>
  <si>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</si>
  <si>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</si>
  <si>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</si>
  <si>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</si>
  <si>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</si>
  <si>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</si>
  <si>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</si>
  <si>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</si>
  <si>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</si>
  <si>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</si>
  <si>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</si>
  <si>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</si>
  <si>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</si>
  <si>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</si>
  <si>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</si>
  <si>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</si>
  <si>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</si>
  <si>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</si>
  <si>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</si>
  <si>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</si>
  <si>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</si>
  <si>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</si>
  <si>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</si>
  <si>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</si>
  <si>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</si>
  <si>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</si>
  <si>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</si>
  <si>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</si>
  <si>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</si>
  <si>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</si>
  <si>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</si>
  <si>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</si>
  <si>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</si>
  <si>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</si>
  <si>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</si>
  <si>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</si>
  <si>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</si>
  <si>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</si>
  <si>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</si>
  <si>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</si>
  <si>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</si>
  <si>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</si>
  <si>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</si>
  <si>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</si>
  <si>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</si>
  <si>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</si>
  <si>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</si>
  <si>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</si>
  <si>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</si>
  <si>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</si>
  <si>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</si>
  <si>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</si>
  <si>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</si>
  <si>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</si>
  <si>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</si>
  <si>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</si>
  <si>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</si>
  <si>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</si>
  <si>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</si>
  <si>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</si>
  <si>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</si>
  <si>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</si>
  <si>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</si>
  <si>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</si>
  <si>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</si>
  <si>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</si>
  <si>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</si>
  <si>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</si>
  <si>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</si>
  <si>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</si>
  <si>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</si>
  <si>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</si>
  <si>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</si>
  <si>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</si>
  <si>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</si>
  <si>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</si>
  <si>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</si>
  <si>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</si>
  <si>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</si>
  <si>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</si>
  <si>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</si>
  <si>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</si>
  <si>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</si>
  <si>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</si>
  <si>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</si>
  <si>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</si>
  <si>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</si>
  <si>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</si>
  <si>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</si>
  <si>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</si>
  <si>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</si>
  <si>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</si>
  <si>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</si>
  <si>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</si>
  <si>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</si>
  <si>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</si>
  <si>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</si>
  <si>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</si>
  <si>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</si>
  <si>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</si>
  <si>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</si>
  <si>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</si>
  <si>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</si>
  <si>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</si>
  <si>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</si>
  <si>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</si>
  <si>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</si>
  <si>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</si>
  <si>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</si>
  <si>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</si>
  <si>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</si>
  <si>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</si>
  <si>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</si>
  <si>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</si>
  <si>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</si>
  <si>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</si>
  <si>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</si>
  <si>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</si>
  <si>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</si>
  <si>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</si>
  <si>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</si>
  <si>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</si>
  <si>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</si>
  <si>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</si>
  <si>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</si>
  <si>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</si>
  <si>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</si>
  <si>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</si>
  <si>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</si>
  <si>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</si>
  <si>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</si>
  <si>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</si>
  <si>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</si>
  <si>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</si>
  <si>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</si>
  <si>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</si>
  <si>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</si>
  <si>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</si>
  <si>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</si>
  <si>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</si>
  <si>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</si>
  <si>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</si>
  <si>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</si>
  <si>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</si>
  <si>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</si>
  <si>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</si>
  <si>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</si>
  <si>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</si>
  <si>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</si>
  <si>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</si>
  <si>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</si>
  <si>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</si>
  <si>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</si>
  <si>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</si>
  <si>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</si>
  <si>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</si>
  <si>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</si>
  <si>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</si>
  <si>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</si>
  <si>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</si>
  <si>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</si>
  <si>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</si>
  <si>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</si>
  <si>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</si>
  <si>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</si>
  <si>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</si>
  <si>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</si>
  <si>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</si>
  <si>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</si>
  <si>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</si>
  <si>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</si>
  <si>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</si>
  <si>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</si>
  <si>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</si>
  <si>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</si>
  <si>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</si>
  <si>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</si>
  <si>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</si>
  <si>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</si>
  <si>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</si>
  <si>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</si>
  <si>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</si>
  <si>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</si>
  <si>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</si>
  <si>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</si>
  <si>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</si>
  <si>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</si>
  <si>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</si>
  <si>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</si>
  <si>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</si>
  <si>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</si>
  <si>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</si>
  <si>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</si>
  <si>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</si>
  <si>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</si>
  <si>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</si>
  <si>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</si>
  <si>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</si>
  <si>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</si>
  <si>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</si>
  <si>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</si>
  <si>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</si>
  <si>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</si>
  <si>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</si>
  <si>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</si>
  <si>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</si>
  <si>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</si>
  <si>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</si>
  <si>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</si>
  <si>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</si>
  <si>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</si>
  <si>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</si>
  <si>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</si>
  <si>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</si>
  <si>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</si>
  <si>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</si>
  <si>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</si>
  <si>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</si>
  <si>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</si>
  <si>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</si>
  <si>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</si>
  <si>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</si>
  <si>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</si>
  <si>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</si>
  <si>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</si>
  <si>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</si>
  <si>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</si>
  <si>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</si>
  <si>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</si>
  <si>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</si>
  <si>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</si>
  <si>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</si>
  <si>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</si>
  <si>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</si>
  <si>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</si>
  <si>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</si>
  <si>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</si>
  <si>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</si>
  <si>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</si>
  <si>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</si>
  <si>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</si>
  <si>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</si>
  <si>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</si>
  <si>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</si>
  <si>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</si>
  <si>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</si>
  <si>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</si>
  <si>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</si>
  <si>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</si>
  <si>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</si>
  <si>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</si>
  <si>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</si>
  <si>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</si>
  <si>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</si>
  <si>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</si>
  <si>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</si>
  <si>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</si>
  <si>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</si>
  <si>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</si>
  <si>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</si>
  <si>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</si>
  <si>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</si>
  <si>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</si>
  <si>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</si>
  <si>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</si>
  <si>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</si>
  <si>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</si>
  <si>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</si>
  <si>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</si>
  <si>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</si>
  <si>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</si>
  <si>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</si>
  <si>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</si>
  <si>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</si>
  <si>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</si>
  <si>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</si>
  <si>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</si>
  <si>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</si>
  <si>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</si>
  <si>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</si>
  <si>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</si>
  <si>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</si>
  <si>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</si>
  <si>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</si>
  <si>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</si>
  <si>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</si>
  <si>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</si>
  <si>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</si>
  <si>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</si>
  <si>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</si>
  <si>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</si>
  <si>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</si>
  <si>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</si>
  <si>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</si>
  <si>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</si>
  <si>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</si>
  <si>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</si>
  <si>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</si>
  <si>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</si>
  <si>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</si>
  <si>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</si>
  <si>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</si>
  <si>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</si>
  <si>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</si>
  <si>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</si>
  <si>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</si>
  <si>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</si>
  <si>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</si>
  <si>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</si>
  <si>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</si>
  <si>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</si>
  <si>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</si>
  <si>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</si>
  <si>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</si>
  <si>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</si>
  <si>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</si>
  <si>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</si>
  <si>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</si>
  <si>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</si>
  <si>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</si>
  <si>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</si>
  <si>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</si>
  <si>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</si>
  <si>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</si>
  <si>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</si>
  <si>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</si>
  <si>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</si>
  <si>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</si>
  <si>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</si>
  <si>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</si>
  <si>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</si>
  <si>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</si>
  <si>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</si>
  <si>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</si>
  <si>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</si>
  <si>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</si>
  <si>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</si>
  <si>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</si>
  <si>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</si>
  <si>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</si>
  <si>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</si>
  <si>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</si>
  <si>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</si>
  <si>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</si>
  <si>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</si>
  <si>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</si>
  <si>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</si>
  <si>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</si>
  <si>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</si>
  <si>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</si>
  <si>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</si>
  <si>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</si>
  <si>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</si>
  <si>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</si>
  <si>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</si>
  <si>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</si>
  <si>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</si>
  <si>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</si>
  <si>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</si>
  <si>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</si>
  <si>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</si>
  <si>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</si>
  <si>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</si>
  <si>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</si>
  <si>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</si>
  <si>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</si>
  <si>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</si>
  <si>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</si>
  <si>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</si>
  <si>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</si>
  <si>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</si>
  <si>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</si>
  <si>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</si>
  <si>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</si>
  <si>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</si>
  <si>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</si>
  <si>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</si>
  <si>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</si>
  <si>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</si>
  <si>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</si>
  <si>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</si>
  <si>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</si>
  <si>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</si>
  <si>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</si>
  <si>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</si>
  <si>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</si>
  <si>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</si>
  <si>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</si>
  <si>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</si>
  <si>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</si>
  <si>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</si>
  <si>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</si>
  <si>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</si>
  <si>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</si>
  <si>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</si>
  <si>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</si>
  <si>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</si>
  <si>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</si>
  <si>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</si>
  <si>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</si>
  <si>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</si>
  <si>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</si>
  <si>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</si>
  <si>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</si>
  <si>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</si>
  <si>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</si>
  <si>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</si>
  <si>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</si>
  <si>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</si>
  <si>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</si>
  <si>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</si>
  <si>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</si>
  <si>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</si>
  <si>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</si>
  <si>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</si>
  <si>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</si>
  <si>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</si>
  <si>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</si>
  <si>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</si>
  <si>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</si>
  <si>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</si>
  <si>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</si>
  <si>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</si>
  <si>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</si>
  <si>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</si>
  <si>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</si>
  <si>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</si>
  <si>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</si>
  <si>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</si>
  <si>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</si>
  <si>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</si>
  <si>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</si>
  <si>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</si>
  <si>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</si>
  <si>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</si>
  <si>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</si>
  <si>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</si>
  <si>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</si>
  <si>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</si>
  <si>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</si>
  <si>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</si>
  <si>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</si>
  <si>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</si>
  <si>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</si>
  <si>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</si>
  <si>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</si>
  <si>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</si>
  <si>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</si>
  <si>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</si>
  <si>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</si>
  <si>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</si>
  <si>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</si>
  <si>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</si>
  <si>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</si>
  <si>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</si>
  <si>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</si>
  <si>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</si>
  <si>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</si>
  <si>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</si>
  <si>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</si>
  <si>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</si>
  <si>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</si>
  <si>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</si>
  <si>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</si>
  <si>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</si>
  <si>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</si>
  <si>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</si>
  <si>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</si>
  <si>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</si>
  <si>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</si>
  <si>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</si>
  <si>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</si>
  <si>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</si>
  <si>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</si>
  <si>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</si>
  <si>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</si>
  <si>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</si>
  <si>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</si>
  <si>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</si>
  <si>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</si>
  <si>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</si>
  <si>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</si>
  <si>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</si>
  <si>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</si>
  <si>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</si>
  <si>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</si>
  <si>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</si>
  <si>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</si>
  <si>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</si>
  <si>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</si>
  <si>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</si>
  <si>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</si>
  <si>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</si>
  <si>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</si>
  <si>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</si>
  <si>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</si>
  <si>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</si>
  <si>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</si>
  <si>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</si>
  <si>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</si>
  <si>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</si>
  <si>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</si>
  <si>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</si>
  <si>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</si>
  <si>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</si>
  <si>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</si>
  <si>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</si>
  <si>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</si>
  <si>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</si>
  <si>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</si>
  <si>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</si>
  <si>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</si>
  <si>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</si>
  <si>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</si>
  <si>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</si>
  <si>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</si>
  <si>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</si>
  <si>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</si>
  <si>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</si>
  <si>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</si>
  <si>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</si>
  <si>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</si>
  <si>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</si>
  <si>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</si>
  <si>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</si>
  <si>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</si>
  <si>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</si>
  <si>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</si>
  <si>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</si>
  <si>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</si>
  <si>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</si>
  <si>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</si>
  <si>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</si>
  <si>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</si>
  <si>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</si>
  <si>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</si>
  <si>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</si>
  <si>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</si>
  <si>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</si>
  <si>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</si>
  <si>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</si>
  <si>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</si>
  <si>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</si>
  <si>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</si>
  <si>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</si>
  <si>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</si>
  <si>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</si>
  <si>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</si>
  <si>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</si>
  <si>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</si>
  <si>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</si>
  <si>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</si>
  <si>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</si>
  <si>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</si>
  <si>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</si>
  <si>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</si>
  <si>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</si>
  <si>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</si>
  <si>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</si>
  <si>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</si>
  <si>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</si>
  <si>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</si>
  <si>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</si>
  <si>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</si>
  <si>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</si>
  <si>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</si>
  <si>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</si>
  <si>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</si>
  <si>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</si>
  <si>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</si>
  <si>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</si>
  <si>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</si>
  <si>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</si>
  <si>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</si>
  <si>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</si>
  <si>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</si>
  <si>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</si>
  <si>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</si>
  <si>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</si>
  <si>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</si>
  <si>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</si>
  <si>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</si>
  <si>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</si>
  <si>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</si>
  <si>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</si>
  <si>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</si>
  <si>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</si>
  <si>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</si>
  <si>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</si>
  <si>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</si>
  <si>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</si>
  <si>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</si>
  <si>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</si>
  <si>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</si>
  <si>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</si>
  <si>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</si>
  <si>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</si>
  <si>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</si>
  <si>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</si>
  <si>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</si>
  <si>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</si>
  <si>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</si>
  <si>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</si>
  <si>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</si>
  <si>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</si>
  <si>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</si>
  <si>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</si>
  <si>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</si>
  <si>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</si>
  <si>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</si>
  <si>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</si>
  <si>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</si>
  <si>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</si>
  <si>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</si>
  <si>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</si>
  <si>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</si>
  <si>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</si>
  <si>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</si>
  <si>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</si>
  <si>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</si>
  <si>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</si>
  <si>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</si>
  <si>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</si>
  <si>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</si>
  <si>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</si>
  <si>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</si>
  <si>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</si>
  <si>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</si>
  <si>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</si>
  <si>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</si>
  <si>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</si>
  <si>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</si>
  <si>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</si>
  <si>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</si>
  <si>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</si>
  <si>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</si>
  <si>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</si>
  <si>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</si>
  <si>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</si>
  <si>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</si>
  <si>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</si>
  <si>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</si>
  <si>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</si>
  <si>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</si>
  <si>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</si>
  <si>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</si>
  <si>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</si>
  <si>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</si>
  <si>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</si>
  <si>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</si>
  <si>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</si>
  <si>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</si>
  <si>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</si>
  <si>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</si>
  <si>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</si>
  <si>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</si>
  <si>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</si>
  <si>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</si>
  <si>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</si>
  <si>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</si>
  <si>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</si>
  <si>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</si>
  <si>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</si>
  <si>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</si>
  <si>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</si>
  <si>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</si>
  <si>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</si>
  <si>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</si>
  <si>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</si>
  <si>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</si>
  <si>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</si>
  <si>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</si>
  <si>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</si>
  <si>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</si>
  <si>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</si>
  <si>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</si>
  <si>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</si>
  <si>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</si>
  <si>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</si>
  <si>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</si>
  <si>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</si>
  <si>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</si>
  <si>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</si>
  <si>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</si>
  <si>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</si>
  <si>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</si>
  <si>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</si>
  <si>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</si>
  <si>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</si>
  <si>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</si>
  <si>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</si>
  <si>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</si>
  <si>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</si>
  <si>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</si>
  <si>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</si>
  <si>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</si>
  <si>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</si>
  <si>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</si>
  <si>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</si>
  <si>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</si>
  <si>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</si>
  <si>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</si>
  <si>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</si>
  <si>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</si>
  <si>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</si>
  <si>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</si>
  <si>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</si>
  <si>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</si>
  <si>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</si>
  <si>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</si>
  <si>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</si>
  <si>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</si>
  <si>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</si>
  <si>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</si>
  <si>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</si>
  <si>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</si>
  <si>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</si>
  <si>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</si>
  <si>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</si>
  <si>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</si>
  <si>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</si>
  <si>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</si>
  <si>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</si>
  <si>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</si>
  <si>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</si>
  <si>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</si>
  <si>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</si>
  <si>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</si>
  <si>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</si>
  <si>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</si>
  <si>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</si>
  <si>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</si>
  <si>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</si>
  <si>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</si>
  <si>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</si>
  <si>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</si>
  <si>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</si>
  <si>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</si>
  <si>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</si>
  <si>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</si>
  <si>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</si>
  <si>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</si>
  <si>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</si>
  <si>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</si>
  <si>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</si>
  <si>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</si>
  <si>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</si>
  <si>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</si>
  <si>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</si>
  <si>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</si>
  <si>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</si>
  <si>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</si>
  <si>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</si>
  <si>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</si>
  <si>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</si>
  <si>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</si>
  <si>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</si>
  <si>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</si>
  <si>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</si>
  <si>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</si>
  <si>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</si>
  <si>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</si>
  <si>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</si>
  <si>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</si>
  <si>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</si>
  <si>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</si>
  <si>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</si>
  <si>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</si>
  <si>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</si>
  <si>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</si>
  <si>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</si>
  <si>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</si>
  <si>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</si>
  <si>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</si>
  <si>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</si>
  <si>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</si>
  <si>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</si>
  <si>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</si>
  <si>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</si>
  <si>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</si>
  <si>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</si>
  <si>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</si>
  <si>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</si>
  <si>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</si>
  <si>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</si>
  <si>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</si>
  <si>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</si>
  <si>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</si>
  <si>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</si>
  <si>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</si>
  <si>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</si>
  <si>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</si>
  <si>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</si>
  <si>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</si>
  <si>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</si>
  <si>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</si>
  <si>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</si>
  <si>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</si>
  <si>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</si>
  <si>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</si>
  <si>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</si>
  <si>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</si>
  <si>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</si>
  <si>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</si>
  <si>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</si>
  <si>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</si>
  <si>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</si>
  <si>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</si>
  <si>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</si>
  <si>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</si>
  <si>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</si>
  <si>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</si>
  <si>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</si>
  <si>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</si>
  <si>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</si>
  <si>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</si>
  <si>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</si>
  <si>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</si>
  <si>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</si>
  <si>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</si>
  <si>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</si>
  <si>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</si>
  <si>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</si>
  <si>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</si>
  <si>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</si>
  <si>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</si>
  <si>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</si>
  <si>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</si>
  <si>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</si>
  <si>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</si>
  <si>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</si>
  <si>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</si>
  <si>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</si>
  <si>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</si>
  <si>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</si>
  <si>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</si>
  <si>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</si>
  <si>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</si>
  <si>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</si>
  <si>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</si>
  <si>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</si>
  <si>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</si>
  <si>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</si>
  <si>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</si>
  <si>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</si>
  <si>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</si>
  <si>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</si>
  <si>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</si>
  <si>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</si>
  <si>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</si>
  <si>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</si>
  <si>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</si>
  <si>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</si>
  <si>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</si>
  <si>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</si>
  <si>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</si>
  <si>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</si>
  <si>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</si>
  <si>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</si>
  <si>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</si>
  <si>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</si>
  <si>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</si>
  <si>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</si>
  <si>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</si>
  <si>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</si>
  <si>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</si>
  <si>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</si>
  <si>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</si>
  <si>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</si>
  <si>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</si>
  <si>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</si>
  <si>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</si>
  <si>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</si>
  <si>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</si>
  <si>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</si>
  <si>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</si>
  <si>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</si>
  <si>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</si>
  <si>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</si>
  <si>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</si>
  <si>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</si>
  <si>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</si>
  <si>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</si>
  <si>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</si>
  <si>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</si>
  <si>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</si>
  <si>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</si>
  <si>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</si>
  <si>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</si>
  <si>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</si>
  <si>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</si>
  <si>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</si>
  <si>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</si>
  <si>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</si>
  <si>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</si>
  <si>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</si>
  <si>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</si>
  <si>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</si>
  <si>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</si>
  <si>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</si>
  <si>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</si>
  <si>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</si>
  <si>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</si>
  <si>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</si>
  <si>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</si>
  <si>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</si>
  <si>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</si>
  <si>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</si>
  <si>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</si>
  <si>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</si>
  <si>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</si>
  <si>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</si>
  <si>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</si>
  <si>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</si>
  <si>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</si>
  <si>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</si>
  <si>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</si>
  <si>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</si>
  <si>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</si>
  <si>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</si>
  <si>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</si>
  <si>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</si>
  <si>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</si>
  <si>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</si>
  <si>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</si>
  <si>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</si>
  <si>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</si>
  <si>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</si>
  <si>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</si>
  <si>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</si>
  <si>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</si>
  <si>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</si>
  <si>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</si>
  <si>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</si>
  <si>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</si>
  <si>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</si>
  <si>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</si>
  <si>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</si>
  <si>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</si>
  <si>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</si>
  <si>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</si>
  <si>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</si>
  <si>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</si>
  <si>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</si>
  <si>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</si>
  <si>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</si>
  <si>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</si>
  <si>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</si>
  <si>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</si>
  <si>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</si>
  <si>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</si>
  <si>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</si>
  <si>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</si>
  <si>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</si>
  <si>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</si>
  <si>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</si>
  <si>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</si>
  <si>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</si>
  <si>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</si>
  <si>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</si>
  <si>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</si>
  <si>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</si>
  <si>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</si>
  <si>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</si>
  <si>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</si>
  <si>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</si>
  <si>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</si>
  <si>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</si>
  <si>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</si>
  <si>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</si>
  <si>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</si>
  <si>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</si>
  <si>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</si>
  <si>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</si>
  <si>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</si>
  <si>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</si>
  <si>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</si>
  <si>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</si>
  <si>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</si>
  <si>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</si>
  <si>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</si>
  <si>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</si>
  <si>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</si>
  <si>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</si>
  <si>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</si>
  <si>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</si>
  <si>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</si>
  <si>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</si>
  <si>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</si>
  <si>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</si>
  <si>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</si>
  <si>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</si>
  <si>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</si>
  <si>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</si>
  <si>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</si>
  <si>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</si>
  <si>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</si>
  <si>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</si>
  <si>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</si>
  <si>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</si>
  <si>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</si>
  <si>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</si>
  <si>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</si>
  <si>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</si>
  <si>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</si>
  <si>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</si>
  <si>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</si>
  <si>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</si>
  <si>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</si>
  <si>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</si>
  <si>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</si>
  <si>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</si>
  <si>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</si>
  <si>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</si>
  <si>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</si>
  <si>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</si>
  <si>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</si>
  <si>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</si>
  <si>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</si>
  <si>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</si>
  <si>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</si>
  <si>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</si>
  <si>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</si>
  <si>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</si>
  <si>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</si>
  <si>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</si>
  <si>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</si>
  <si>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</si>
  <si>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</si>
  <si>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</si>
  <si>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</si>
  <si>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</si>
  <si>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</si>
  <si>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</si>
  <si>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</si>
  <si>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</si>
  <si>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</si>
  <si>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</si>
  <si>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</si>
  <si>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</si>
  <si>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</si>
  <si>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</si>
  <si>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</si>
  <si>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</si>
  <si>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</si>
  <si>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</si>
  <si>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</si>
  <si>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</si>
  <si>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</si>
  <si>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</si>
  <si>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</si>
  <si>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</si>
  <si>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</si>
  <si>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</si>
  <si>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</si>
  <si>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</si>
  <si>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</si>
  <si>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</si>
  <si>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</si>
  <si>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</si>
  <si>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</si>
  <si>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</si>
  <si>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</si>
  <si>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</si>
  <si>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</si>
  <si>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</si>
  <si>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</si>
  <si>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</si>
  <si>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</si>
  <si>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</si>
  <si>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</si>
  <si>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</si>
  <si>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</si>
  <si>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</si>
  <si>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</si>
  <si>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</si>
  <si>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</si>
  <si>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</si>
  <si>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</si>
  <si>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</si>
  <si>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</si>
  <si>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</si>
  <si>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</si>
  <si>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</si>
  <si>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</si>
  <si>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</si>
  <si>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</si>
  <si>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</si>
  <si>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</si>
  <si>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</si>
  <si>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</si>
  <si>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</si>
  <si>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</si>
  <si>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</si>
  <si>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</si>
  <si>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</si>
  <si>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</si>
  <si>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</si>
  <si>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</si>
  <si>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</si>
  <si>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</si>
  <si>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</si>
  <si>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</si>
  <si>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</si>
  <si>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</si>
  <si>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</si>
  <si>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</si>
  <si>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</si>
  <si>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</si>
  <si>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</si>
  <si>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</si>
  <si>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</si>
  <si>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</si>
  <si>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</si>
  <si>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</si>
  <si>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</si>
  <si>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</si>
  <si>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</si>
  <si>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</si>
  <si>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</si>
  <si>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</si>
  <si>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</si>
  <si>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</si>
  <si>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</si>
  <si>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</si>
  <si>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</si>
  <si>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</si>
  <si>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</si>
  <si>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</si>
  <si>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</si>
  <si>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</si>
  <si>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</si>
  <si>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</si>
  <si>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</si>
  <si>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</si>
  <si>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</si>
  <si>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</si>
  <si>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</si>
  <si>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</si>
  <si>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</si>
  <si>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</si>
  <si>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</si>
  <si>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</si>
  <si>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</si>
  <si>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</si>
  <si>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</si>
  <si>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</si>
  <si>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</si>
  <si>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</si>
  <si>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</si>
  <si>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</si>
  <si>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</si>
  <si>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</si>
  <si>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</si>
  <si>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</si>
  <si>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</si>
  <si>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</si>
  <si>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</si>
  <si>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</si>
  <si>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</si>
  <si>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</si>
  <si>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</si>
  <si>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</si>
  <si>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</si>
  <si>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</si>
  <si>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</si>
  <si>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</si>
  <si>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</si>
  <si>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</si>
  <si>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</si>
  <si>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</si>
  <si>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</si>
  <si>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</si>
  <si>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</si>
  <si>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</si>
  <si>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</si>
  <si>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</si>
  <si>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</si>
  <si>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</si>
  <si>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</si>
  <si>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</si>
  <si>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</si>
  <si>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</si>
  <si>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</si>
  <si>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</si>
  <si>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</si>
  <si>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</si>
  <si>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</si>
  <si>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</si>
  <si>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</si>
  <si>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</si>
  <si>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</si>
  <si>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</si>
  <si>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</si>
  <si>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</si>
  <si>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</si>
  <si>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</si>
  <si>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</si>
  <si>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</si>
  <si>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</si>
  <si>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</si>
  <si>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</si>
  <si>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</si>
  <si>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</si>
  <si>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</si>
  <si>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</si>
  <si>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</si>
  <si>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</si>
  <si>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</si>
  <si>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</si>
  <si>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</si>
  <si>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</si>
  <si>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</si>
  <si>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</si>
  <si>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</si>
  <si>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</si>
  <si>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</si>
  <si>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</si>
  <si>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</si>
  <si>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</si>
  <si>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</si>
  <si>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</si>
  <si>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</si>
  <si>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</si>
  <si>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</si>
  <si>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</si>
  <si>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</si>
  <si>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</si>
  <si>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</si>
  <si>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</si>
  <si>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</si>
  <si>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</si>
  <si>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</si>
  <si>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</si>
  <si>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</si>
  <si>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</si>
  <si>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</si>
  <si>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</si>
  <si>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</si>
  <si>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</si>
  <si>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</si>
  <si>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</si>
  <si>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</si>
  <si>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</si>
  <si>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</si>
  <si>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</si>
  <si>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</si>
  <si>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</si>
  <si>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</si>
  <si>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</si>
  <si>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</si>
  <si>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</si>
  <si>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</si>
  <si>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</si>
  <si>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</si>
  <si>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</si>
  <si>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</si>
  <si>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</si>
  <si>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</si>
  <si>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</si>
  <si>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</si>
  <si>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</si>
  <si>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</si>
  <si>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</si>
  <si>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</si>
  <si>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</si>
  <si>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</si>
  <si>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</si>
  <si>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</si>
  <si>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</si>
  <si>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</si>
  <si>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</si>
  <si>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</si>
  <si>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</si>
  <si>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</si>
  <si>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</si>
  <si>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</si>
  <si>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</si>
  <si>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</si>
  <si>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</si>
  <si>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</si>
  <si>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</si>
  <si>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</si>
  <si>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</si>
  <si>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</si>
  <si>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</si>
  <si>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</si>
  <si>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</si>
  <si>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</si>
  <si>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</si>
  <si>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</si>
  <si>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</si>
  <si>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</si>
  <si>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</si>
  <si>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</si>
  <si>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</si>
  <si>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</si>
  <si>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</si>
  <si>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</si>
  <si>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</si>
  <si>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</si>
  <si>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</si>
  <si>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</si>
  <si>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</si>
  <si>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</si>
  <si>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</si>
  <si>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</si>
  <si>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</si>
  <si>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</si>
  <si>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</si>
  <si>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</si>
  <si>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</si>
  <si>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</si>
  <si>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</si>
  <si>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</si>
  <si>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</si>
  <si>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</si>
  <si>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</si>
  <si>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</si>
  <si>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</si>
  <si>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</si>
  <si>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</si>
  <si>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</si>
  <si>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</si>
  <si>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</si>
  <si>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</si>
  <si>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</si>
  <si>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</si>
  <si>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</si>
  <si>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</si>
  <si>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</si>
  <si>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</si>
  <si>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</si>
  <si>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</si>
  <si>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</si>
  <si>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</si>
  <si>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</si>
  <si>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</si>
  <si>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</si>
  <si>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</si>
  <si>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</si>
  <si>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</si>
  <si>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</si>
  <si>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</si>
  <si>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</si>
  <si>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</si>
  <si>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</si>
  <si>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</si>
  <si>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</si>
  <si>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</si>
  <si>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</si>
  <si>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</si>
  <si>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</si>
  <si>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</si>
  <si>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</si>
  <si>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</si>
  <si>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</si>
  <si>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</si>
  <si>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</si>
  <si>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</si>
  <si>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</si>
  <si>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</si>
  <si>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</si>
  <si>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</si>
  <si>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</si>
  <si>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</si>
  <si>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</si>
  <si>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</si>
  <si>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</si>
  <si>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</si>
  <si>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</si>
  <si>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</si>
  <si>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</si>
  <si>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</si>
  <si>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</si>
  <si>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</si>
  <si>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</si>
  <si>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</si>
  <si>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</si>
  <si>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</si>
  <si>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</si>
  <si>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</si>
  <si>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</si>
  <si>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</si>
  <si>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</si>
  <si>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</si>
  <si>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</si>
  <si>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</si>
  <si>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</si>
  <si>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</si>
  <si>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</si>
  <si>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</si>
  <si>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</si>
  <si>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</si>
  <si>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</si>
  <si>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</si>
  <si>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</si>
  <si>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</si>
  <si>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</si>
  <si>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</si>
  <si>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</si>
  <si>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</si>
  <si>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</si>
  <si>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</si>
  <si>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</si>
  <si>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</si>
  <si>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</si>
  <si>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</si>
  <si>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</si>
  <si>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</si>
  <si>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</si>
  <si>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</si>
  <si>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</si>
  <si>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</si>
  <si>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</si>
  <si>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</si>
  <si>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</si>
  <si>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</si>
  <si>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</si>
  <si>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</si>
  <si>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</si>
  <si>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</si>
  <si>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</si>
  <si>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</si>
  <si>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</si>
  <si>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</si>
  <si>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</si>
  <si>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</si>
  <si>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</si>
  <si>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</si>
  <si>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</si>
  <si>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</si>
  <si>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</si>
  <si>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</si>
  <si>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</si>
  <si>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</si>
  <si>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</si>
  <si>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</si>
  <si>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</si>
  <si>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</si>
  <si>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</si>
  <si>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</si>
  <si>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</si>
  <si>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</si>
  <si>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</si>
  <si>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</si>
  <si>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</si>
  <si>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</si>
  <si>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</si>
  <si>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</si>
  <si>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</si>
  <si>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</si>
  <si>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</si>
  <si>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</si>
  <si>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</si>
  <si>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</si>
  <si>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</si>
  <si>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</si>
  <si>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</si>
  <si>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</si>
  <si>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</si>
  <si>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</si>
  <si>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</si>
  <si>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</si>
  <si>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</si>
  <si>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</si>
  <si>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</si>
  <si>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</si>
  <si>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</si>
  <si>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</si>
  <si>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</si>
  <si>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</si>
  <si>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</si>
  <si>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</si>
  <si>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</si>
  <si>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</si>
  <si>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</si>
  <si>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</si>
  <si>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</si>
  <si>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</si>
  <si>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</si>
  <si>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</si>
  <si>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</si>
  <si>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</si>
  <si>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</si>
  <si>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</si>
  <si>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</si>
  <si>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</si>
  <si>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</si>
  <si>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</si>
  <si>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</si>
  <si>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</si>
  <si>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</si>
  <si>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</si>
  <si>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</si>
  <si>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</si>
  <si>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</si>
  <si>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</si>
  <si>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</si>
  <si>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</si>
  <si>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</si>
  <si>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</si>
  <si>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</si>
  <si>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</si>
  <si>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</si>
  <si>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</si>
  <si>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</si>
  <si>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</si>
  <si>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</si>
  <si>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</si>
  <si>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</si>
  <si>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</si>
  <si>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</si>
  <si>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</si>
  <si>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</si>
  <si>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</si>
  <si>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</si>
  <si>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</si>
  <si>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</si>
  <si>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</si>
  <si>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</si>
  <si>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</si>
  <si>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</si>
  <si>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</si>
  <si>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</si>
  <si>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</si>
  <si>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</si>
  <si>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</si>
  <si>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</si>
  <si>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</si>
  <si>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</si>
  <si>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</si>
  <si>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</si>
  <si>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</si>
  <si>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</si>
  <si>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</si>
  <si>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</si>
  <si>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</si>
  <si>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</si>
  <si>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</si>
  <si>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</si>
  <si>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</si>
  <si>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</si>
  <si>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</si>
  <si>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</si>
  <si>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</si>
  <si>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</si>
  <si>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</si>
  <si>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</si>
  <si>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</si>
  <si>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</si>
  <si>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</si>
  <si>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</si>
  <si>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</si>
  <si>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</si>
  <si>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</si>
  <si>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</si>
  <si>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</si>
  <si>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</si>
  <si>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</si>
  <si>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</si>
  <si>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</si>
  <si>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</si>
  <si>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</si>
  <si>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</si>
  <si>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</si>
  <si>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</si>
  <si>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</si>
  <si>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</si>
  <si>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</si>
  <si>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</si>
  <si>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</si>
  <si>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</si>
  <si>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</si>
  <si>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</si>
  <si>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</si>
  <si>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</si>
  <si>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</si>
  <si>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</si>
  <si>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</si>
  <si>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</si>
  <si>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</si>
  <si>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</si>
  <si>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</si>
  <si>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</si>
  <si>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</si>
  <si>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</si>
  <si>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</si>
  <si>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</si>
  <si>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</si>
  <si>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</si>
  <si>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</si>
  <si>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</si>
  <si>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</si>
  <si>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</si>
  <si>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</si>
  <si>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</si>
  <si>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</si>
  <si>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</si>
  <si>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</si>
  <si>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</si>
  <si>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</si>
  <si>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</si>
  <si>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</si>
  <si>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</si>
  <si>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</si>
  <si>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</si>
  <si>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</si>
  <si>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</si>
  <si>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</si>
  <si>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</si>
  <si>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</si>
  <si>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</si>
  <si>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</si>
  <si>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</si>
  <si>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</si>
  <si>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</si>
  <si>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</si>
  <si>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</si>
  <si>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</si>
  <si>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</si>
  <si>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</si>
  <si>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</si>
  <si>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</si>
  <si>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</si>
  <si>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</si>
  <si>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</si>
  <si>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</si>
  <si>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</si>
  <si>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</si>
  <si>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</si>
  <si>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</si>
  <si>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</si>
  <si>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</si>
  <si>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</si>
  <si>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</si>
  <si>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</si>
  <si>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</si>
  <si>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</si>
  <si>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</si>
  <si>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</si>
  <si>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</si>
  <si>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</si>
  <si>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</si>
  <si>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</si>
  <si>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</si>
  <si>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</si>
  <si>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</si>
  <si>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</si>
  <si>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</si>
  <si>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</si>
  <si>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</si>
  <si>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</si>
  <si>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</si>
  <si>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</si>
  <si>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</si>
  <si>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</si>
  <si>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</si>
  <si>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</si>
  <si>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</si>
  <si>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</si>
  <si>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</si>
  <si>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</si>
  <si>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</si>
  <si>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</si>
  <si>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</si>
  <si>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</si>
  <si>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</si>
  <si>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</si>
  <si>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</si>
  <si>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</si>
  <si>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</si>
  <si>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</si>
  <si>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</si>
  <si>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</si>
  <si>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</si>
  <si>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</si>
  <si>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</si>
  <si>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</si>
  <si>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</si>
  <si>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</si>
  <si>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</si>
  <si>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</si>
  <si>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</si>
  <si>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</si>
  <si>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</si>
  <si>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</si>
  <si>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</si>
  <si>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</si>
  <si>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</si>
  <si>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</si>
  <si>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</si>
  <si>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</si>
  <si>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</si>
  <si>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</si>
  <si>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</si>
  <si>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</si>
  <si>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</si>
  <si>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</si>
  <si>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</si>
  <si>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</si>
  <si>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</si>
  <si>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</si>
  <si>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</si>
  <si>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</si>
  <si>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</si>
  <si>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</si>
  <si>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</si>
  <si>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</si>
  <si>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</si>
  <si>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</si>
  <si>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</si>
  <si>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</si>
  <si>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</si>
  <si>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</si>
  <si>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</si>
  <si>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</si>
  <si>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</si>
  <si>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</si>
  <si>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</si>
  <si>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</si>
  <si>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</si>
  <si>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</si>
  <si>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</si>
  <si>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</si>
  <si>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</si>
  <si>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</si>
  <si>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</si>
  <si>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</si>
  <si>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</si>
  <si>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</si>
  <si>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</si>
  <si>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</si>
  <si>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</si>
  <si>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</si>
  <si>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</si>
  <si>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</si>
  <si>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</si>
  <si>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</si>
  <si>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</si>
  <si>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</si>
  <si>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</si>
  <si>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</si>
  <si>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</si>
  <si>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</si>
  <si>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</si>
  <si>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</si>
  <si>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</si>
  <si>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</si>
  <si>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</si>
  <si>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</si>
  <si>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</si>
  <si>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</si>
  <si>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</si>
  <si>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</si>
  <si>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</si>
  <si>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</si>
  <si>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</si>
  <si>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</si>
  <si>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</si>
  <si>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</si>
  <si>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</si>
  <si>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</si>
  <si>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</si>
  <si>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</si>
  <si>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</si>
  <si>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</si>
  <si>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</si>
  <si>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</si>
  <si>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</si>
  <si>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</si>
  <si>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</si>
  <si>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</si>
  <si>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</si>
  <si>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</si>
  <si>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</si>
  <si>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</si>
  <si>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</si>
  <si>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</si>
  <si>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</si>
  <si>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</si>
  <si>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</si>
  <si>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</si>
  <si>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</si>
  <si>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</si>
  <si>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</si>
  <si>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</si>
  <si>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</si>
  <si>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</si>
  <si>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</si>
  <si>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</si>
  <si>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</si>
  <si>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</si>
  <si>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</si>
  <si>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</si>
  <si>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</si>
  <si>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</si>
  <si>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</si>
  <si>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</si>
  <si>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</si>
  <si>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</si>
  <si>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</si>
  <si>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</si>
  <si>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</si>
  <si>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</si>
  <si>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</si>
  <si>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</si>
  <si>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</si>
  <si>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</si>
  <si>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</si>
  <si>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</si>
  <si>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</si>
  <si>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</si>
  <si>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</si>
  <si>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</si>
  <si>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</si>
  <si>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</si>
  <si>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</si>
  <si>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</si>
  <si>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</si>
  <si>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</si>
  <si>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</si>
  <si>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</si>
  <si>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</si>
  <si>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</si>
  <si>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</si>
  <si>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</si>
  <si>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</si>
  <si>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</si>
  <si>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</si>
  <si>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</si>
  <si>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</si>
  <si>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</si>
  <si>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</si>
  <si>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</si>
  <si>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</si>
  <si>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</si>
  <si>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</si>
  <si>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</si>
  <si>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</si>
  <si>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</si>
  <si>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</si>
  <si>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</si>
  <si>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</si>
  <si>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</si>
  <si>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</si>
  <si>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</si>
  <si>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</si>
  <si>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</si>
  <si>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</si>
  <si>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</si>
  <si>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</si>
  <si>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</si>
  <si>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</si>
  <si>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</si>
  <si>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</si>
  <si>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</si>
  <si>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</si>
  <si>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</si>
  <si>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</si>
  <si>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</si>
  <si>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</si>
  <si>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</si>
  <si>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</si>
  <si>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</si>
  <si>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</si>
  <si>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</si>
  <si>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</si>
  <si>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</si>
  <si>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</si>
  <si>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</si>
  <si>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</si>
  <si>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</si>
  <si>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</si>
  <si>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</si>
  <si>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</si>
  <si>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</si>
  <si>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</si>
  <si>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</si>
  <si>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</si>
  <si>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</si>
  <si>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</si>
  <si>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</si>
  <si>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</si>
  <si>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</si>
  <si>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</si>
  <si>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</si>
  <si>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</si>
  <si>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</si>
  <si>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</si>
  <si>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</si>
  <si>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</si>
  <si>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</si>
  <si>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</si>
  <si>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</si>
  <si>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</si>
  <si>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</si>
  <si>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</si>
  <si>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</si>
  <si>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</si>
  <si>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</si>
  <si>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</si>
  <si>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</si>
  <si>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</si>
  <si>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</si>
  <si>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</si>
  <si>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</si>
  <si>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</si>
  <si>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</si>
  <si>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</si>
  <si>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</si>
  <si>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</si>
  <si>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</si>
  <si>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</si>
  <si>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</si>
  <si>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</si>
  <si>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</si>
  <si>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</si>
  <si>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</si>
  <si>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</si>
  <si>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</si>
  <si>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</si>
  <si>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</si>
  <si>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</si>
  <si>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</si>
  <si>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</si>
  <si>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</si>
  <si>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</si>
  <si>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</si>
  <si>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</si>
  <si>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</si>
  <si>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</si>
  <si>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</si>
  <si>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</si>
  <si>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</si>
  <si>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</si>
  <si>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</si>
  <si>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</si>
  <si>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</si>
  <si>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</si>
  <si>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</si>
  <si>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</si>
  <si>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</si>
  <si>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</si>
  <si>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</si>
  <si>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</si>
  <si>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</si>
  <si>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</si>
  <si>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</si>
  <si>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</si>
  <si>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</si>
  <si>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</si>
  <si>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</si>
  <si>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</si>
  <si>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</si>
  <si>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</si>
  <si>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</si>
  <si>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</si>
  <si>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</si>
  <si>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</si>
  <si>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</si>
  <si>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</si>
  <si>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</si>
  <si>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</si>
  <si>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</si>
  <si>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</si>
  <si>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</si>
  <si>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</si>
  <si>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</si>
  <si>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</si>
  <si>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</si>
  <si>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</si>
  <si>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</si>
  <si>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</si>
  <si>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</si>
  <si>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</si>
  <si>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</si>
  <si>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</si>
  <si>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</si>
  <si>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</si>
  <si>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</si>
  <si>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</si>
  <si>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</si>
  <si>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</si>
  <si>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</si>
  <si>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</si>
  <si>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</si>
  <si>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</si>
  <si>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</si>
  <si>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</si>
  <si>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</si>
  <si>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</si>
  <si>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</si>
  <si>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</si>
  <si>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</si>
  <si>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</si>
  <si>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</si>
  <si>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</si>
  <si>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</si>
  <si>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</si>
  <si>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</si>
  <si>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</si>
  <si>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</si>
  <si>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</si>
  <si>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</si>
  <si>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</si>
  <si>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</si>
  <si>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</si>
  <si>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</si>
  <si>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</si>
  <si>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</si>
  <si>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</si>
  <si>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</si>
  <si>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</si>
  <si>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</si>
  <si>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</si>
  <si>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</si>
  <si>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</si>
  <si>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</si>
  <si>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</si>
  <si>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</si>
  <si>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</si>
  <si>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</si>
  <si>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</si>
  <si>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</si>
  <si>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</si>
  <si>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</si>
  <si>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</si>
  <si>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</si>
  <si>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</si>
  <si>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</si>
  <si>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</si>
  <si>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</si>
  <si>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</si>
  <si>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</si>
  <si>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</si>
  <si>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</si>
  <si>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</si>
  <si>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</si>
  <si>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</si>
  <si>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</si>
  <si>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</si>
  <si>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</si>
  <si>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</si>
  <si>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</si>
  <si>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</si>
  <si>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</si>
  <si>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</si>
  <si>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</si>
  <si>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</si>
  <si>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</si>
  <si>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</si>
  <si>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</si>
  <si>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</si>
  <si>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</si>
  <si>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</si>
  <si>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</si>
  <si>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</si>
  <si>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</si>
  <si>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</si>
  <si>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</si>
  <si>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</si>
  <si>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</si>
  <si>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</si>
  <si>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</si>
  <si>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</si>
  <si>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</si>
  <si>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</si>
  <si>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</si>
  <si>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</si>
  <si>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</si>
  <si>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</si>
  <si>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</si>
  <si>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</si>
  <si>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</si>
  <si>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</si>
  <si>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</si>
  <si>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</si>
  <si>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</si>
  <si>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</si>
  <si>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</si>
  <si>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</si>
  <si>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</si>
  <si>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</si>
  <si>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</si>
  <si>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</si>
  <si>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</si>
  <si>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</si>
  <si>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</si>
  <si>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</si>
  <si>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</si>
  <si>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</si>
  <si>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</si>
  <si>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</si>
  <si>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</si>
  <si>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</si>
  <si>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</si>
  <si>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</si>
  <si>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</si>
  <si>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</si>
  <si>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</si>
  <si>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</si>
  <si>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</si>
  <si>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</si>
  <si>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</si>
  <si>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</si>
  <si>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</si>
  <si>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</si>
  <si>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</si>
  <si>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</si>
  <si>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</si>
  <si>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</si>
  <si>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</si>
  <si>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</si>
  <si>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</si>
  <si>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</si>
  <si>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</si>
  <si>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</si>
  <si>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</si>
  <si>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</si>
  <si>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</si>
  <si>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</si>
  <si>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</si>
  <si>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</si>
  <si>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</si>
  <si>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</si>
  <si>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</si>
  <si>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</si>
  <si>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</si>
  <si>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</si>
  <si>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</si>
  <si>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</si>
  <si>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</si>
  <si>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</si>
  <si>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</si>
  <si>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</si>
  <si>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</si>
  <si>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</si>
  <si>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</si>
  <si>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</si>
  <si>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</si>
  <si>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</si>
  <si>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</si>
  <si>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</si>
  <si>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</si>
  <si>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</si>
  <si>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</si>
  <si>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</si>
  <si>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</si>
  <si>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</si>
  <si>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</si>
  <si>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</si>
  <si>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</si>
  <si>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</si>
  <si>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</si>
  <si>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</si>
  <si>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</si>
  <si>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</si>
  <si>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</si>
  <si>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</si>
  <si>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</si>
  <si>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</si>
  <si>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</si>
  <si>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</si>
  <si>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</si>
  <si>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</si>
  <si>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</si>
  <si>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</si>
  <si>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</si>
  <si>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</si>
  <si>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</si>
  <si>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</si>
  <si>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</si>
  <si>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</si>
  <si>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</si>
  <si>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</si>
  <si>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</si>
  <si>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</si>
  <si>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</si>
  <si>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</si>
  <si>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</si>
  <si>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</si>
  <si>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</si>
  <si>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</si>
  <si>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</si>
  <si>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</si>
  <si>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</si>
  <si>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</si>
  <si>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</si>
  <si>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</si>
  <si>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</si>
  <si>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</si>
  <si>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</si>
  <si>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</si>
  <si>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</si>
  <si>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</si>
  <si>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</si>
  <si>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</si>
  <si>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</si>
  <si>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</si>
  <si>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</si>
  <si>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</si>
  <si>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</si>
  <si>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</si>
  <si>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</si>
  <si>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</si>
  <si>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</si>
  <si>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</si>
  <si>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</si>
  <si>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</si>
  <si>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</si>
  <si>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</si>
  <si>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</si>
  <si>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</si>
  <si>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</si>
  <si>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</si>
  <si>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</si>
  <si>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</si>
  <si>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</si>
  <si>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</si>
  <si>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</si>
  <si>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</si>
  <si>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</si>
  <si>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</si>
  <si>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</si>
  <si>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</si>
  <si>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</si>
  <si>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</si>
  <si>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</si>
  <si>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</si>
  <si>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</si>
  <si>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</si>
  <si>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</si>
  <si>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</si>
  <si>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</si>
  <si>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</si>
  <si>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</si>
  <si>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</si>
  <si>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</si>
  <si>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</si>
  <si>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</si>
  <si>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</si>
  <si>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</si>
  <si>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</si>
  <si>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</si>
  <si>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</si>
  <si>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</si>
  <si>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</si>
  <si>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</si>
  <si>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</si>
  <si>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</si>
  <si>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</si>
  <si>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</si>
  <si>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</si>
  <si>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</si>
  <si>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</si>
  <si>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</si>
  <si>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</si>
  <si>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</si>
  <si>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</si>
  <si>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</si>
  <si>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</si>
  <si>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</si>
  <si>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</si>
  <si>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</si>
  <si>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</si>
  <si>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</si>
  <si>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</si>
  <si>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</si>
  <si>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</si>
  <si>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</si>
  <si>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</si>
  <si>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</si>
  <si>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</si>
  <si>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</si>
  <si>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</si>
  <si>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</si>
  <si>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</si>
  <si>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</si>
  <si>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</si>
  <si>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</si>
  <si>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</si>
  <si>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</si>
  <si>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</si>
  <si>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</si>
  <si>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</si>
  <si>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</si>
  <si>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</si>
  <si>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</si>
  <si>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</si>
  <si>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</si>
  <si>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</si>
  <si>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</si>
  <si>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</si>
  <si>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</si>
  <si>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</si>
  <si>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</si>
  <si>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</si>
  <si>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</si>
  <si>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</si>
  <si>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</si>
  <si>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</si>
  <si>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</si>
  <si>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</si>
  <si>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</si>
  <si>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</si>
  <si>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</si>
  <si>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</si>
  <si>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</si>
  <si>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</si>
  <si>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</si>
  <si>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</si>
  <si>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</si>
  <si>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</si>
  <si>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</si>
  <si>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</si>
  <si>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</si>
  <si>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</si>
  <si>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</si>
  <si>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</si>
  <si>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</si>
  <si>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</si>
  <si>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</si>
  <si>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</si>
  <si>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</si>
  <si>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</si>
  <si>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</si>
  <si>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</si>
  <si>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</si>
  <si>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</si>
  <si>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</si>
  <si>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</si>
  <si>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</si>
  <si>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</si>
  <si>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</si>
  <si>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</si>
  <si>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</si>
  <si>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</si>
  <si>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</si>
  <si>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</si>
  <si>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</si>
  <si>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</si>
  <si>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</si>
  <si>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</si>
  <si>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</si>
  <si>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</si>
  <si>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</si>
  <si>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</si>
  <si>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</si>
  <si>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</si>
  <si>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</si>
  <si>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</si>
  <si>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</si>
  <si>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</si>
  <si>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</si>
  <si>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</si>
  <si>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</si>
  <si>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</si>
  <si>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</si>
  <si>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</si>
  <si>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</si>
  <si>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</si>
  <si>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</si>
  <si>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</si>
  <si>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</si>
  <si>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</si>
  <si>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</si>
  <si>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</si>
  <si>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</si>
  <si>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</si>
  <si>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</si>
  <si>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</si>
  <si>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</si>
  <si>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</si>
  <si>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</si>
  <si>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</si>
  <si>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</si>
  <si>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</si>
  <si>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</si>
  <si>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</si>
  <si>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</si>
  <si>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</si>
  <si>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</si>
  <si>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</si>
  <si>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</si>
  <si>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</si>
  <si>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</si>
  <si>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</si>
  <si>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</si>
  <si>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</si>
  <si>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</si>
  <si>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</si>
  <si>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</si>
  <si>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</si>
  <si>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</si>
  <si>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</si>
  <si>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</si>
  <si>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</si>
  <si>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</si>
  <si>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</si>
  <si>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</si>
  <si>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</si>
  <si>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</si>
  <si>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</si>
  <si>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</si>
  <si>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</si>
  <si>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</si>
  <si>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</si>
  <si>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</si>
  <si>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</si>
  <si>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</si>
  <si>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</si>
  <si>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</si>
  <si>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</si>
  <si>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</si>
  <si>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</si>
  <si>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</si>
  <si>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</si>
  <si>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</si>
  <si>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</si>
  <si>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</si>
  <si>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</si>
  <si>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</si>
  <si>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</si>
  <si>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</si>
  <si>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</si>
  <si>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</si>
  <si>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</si>
  <si>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</si>
  <si>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</si>
  <si>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</si>
  <si>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</si>
  <si>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</si>
  <si>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</si>
  <si>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</si>
  <si>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</si>
  <si>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</si>
  <si>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</si>
  <si>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</si>
  <si>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</si>
  <si>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</si>
  <si>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</si>
  <si>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</si>
  <si>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</si>
  <si>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</si>
  <si>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</si>
  <si>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</si>
  <si>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</si>
  <si>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</si>
  <si>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</si>
  <si>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</si>
  <si>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</si>
  <si>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</si>
  <si>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</si>
  <si>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</si>
  <si>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</si>
  <si>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</si>
  <si>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</si>
  <si>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</si>
  <si>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</si>
  <si>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</si>
  <si>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</si>
  <si>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</si>
  <si>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</si>
  <si>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</si>
  <si>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</si>
  <si>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</si>
  <si>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</si>
  <si>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</si>
  <si>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</si>
  <si>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</si>
  <si>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</si>
  <si>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</si>
  <si>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</si>
  <si>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</si>
  <si>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</si>
  <si>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</si>
  <si>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</si>
  <si>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</si>
  <si>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</si>
  <si>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</si>
  <si>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</si>
  <si>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</si>
  <si>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</si>
  <si>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</si>
  <si>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</si>
  <si>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</si>
  <si>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</si>
  <si>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</si>
  <si>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</si>
  <si>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</si>
  <si>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</si>
  <si>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</si>
  <si>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</si>
  <si>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</si>
  <si>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</si>
  <si>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</si>
  <si>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</si>
  <si>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</si>
  <si>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</si>
  <si>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</si>
  <si>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</si>
  <si>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</si>
  <si>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</si>
  <si>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</si>
  <si>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</si>
  <si>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</si>
  <si>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</si>
  <si>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</si>
  <si>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</si>
  <si>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</si>
  <si>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</si>
  <si>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</si>
  <si>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</si>
  <si>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</si>
  <si>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</si>
  <si>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</si>
  <si>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</si>
  <si>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</si>
  <si>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</si>
  <si>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</si>
  <si>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</si>
  <si>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</si>
  <si>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</si>
  <si>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</si>
  <si>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</si>
  <si>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</si>
  <si>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</si>
  <si>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</si>
  <si>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</si>
  <si>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</si>
  <si>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</si>
  <si>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</si>
  <si>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</si>
  <si>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</si>
  <si>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</si>
  <si>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</si>
  <si>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</si>
  <si>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</si>
  <si>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</si>
  <si>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</si>
  <si>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</si>
  <si>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</si>
  <si>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</si>
  <si>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</si>
  <si>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</si>
  <si>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</si>
  <si>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</si>
  <si>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</si>
  <si>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</si>
  <si>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</si>
  <si>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</si>
  <si>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</si>
  <si>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</si>
  <si>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</si>
  <si>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</si>
  <si>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</si>
  <si>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</si>
  <si>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</si>
  <si>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</si>
  <si>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</si>
  <si>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</si>
  <si>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</si>
  <si>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</si>
  <si>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</si>
  <si>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</si>
  <si>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</si>
  <si>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</si>
  <si>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</si>
  <si>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</si>
  <si>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</si>
  <si>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</si>
  <si>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</si>
  <si>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</si>
  <si>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</si>
  <si>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</si>
  <si>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</si>
  <si>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</si>
  <si>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</si>
  <si>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</si>
  <si>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</si>
  <si>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</si>
  <si>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</si>
  <si>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</si>
  <si>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</si>
  <si>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</si>
  <si>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</si>
  <si>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</si>
  <si>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</si>
  <si>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</si>
  <si>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</si>
  <si>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</si>
  <si>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</si>
  <si>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</si>
  <si>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</si>
  <si>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</si>
  <si>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</si>
  <si>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</si>
  <si>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</si>
  <si>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</si>
  <si>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</si>
  <si>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</si>
  <si>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</si>
  <si>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</si>
  <si>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</si>
  <si>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</si>
  <si>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</si>
  <si>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</si>
  <si>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</si>
  <si>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</si>
  <si>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</si>
  <si>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</si>
  <si>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</si>
  <si>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</si>
  <si>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</si>
  <si>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</si>
  <si>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</si>
  <si>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</si>
  <si>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</si>
  <si>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</si>
  <si>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</si>
  <si>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</si>
  <si>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</si>
  <si>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</si>
  <si>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</si>
  <si>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</si>
  <si>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</si>
  <si>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</si>
  <si>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</si>
  <si>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</si>
  <si>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</si>
  <si>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</si>
  <si>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</si>
  <si>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</si>
  <si>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</si>
  <si>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</si>
  <si>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</si>
  <si>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</si>
  <si>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</si>
  <si>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</si>
  <si>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</si>
  <si>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</si>
  <si>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</si>
  <si>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</si>
  <si>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</si>
  <si>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</si>
  <si>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</si>
  <si>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</si>
  <si>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</si>
  <si>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</si>
  <si>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</si>
  <si>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</si>
  <si>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</si>
  <si>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</si>
  <si>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</si>
  <si>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</si>
  <si>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</si>
  <si>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</si>
  <si>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</si>
  <si>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</si>
  <si>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</si>
  <si>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</si>
  <si>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</si>
  <si>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</si>
  <si>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</si>
  <si>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</si>
  <si>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</si>
  <si>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</si>
  <si>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</si>
  <si>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</si>
  <si>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</si>
  <si>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</si>
  <si>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</si>
  <si>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</si>
  <si>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</si>
  <si>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</si>
  <si>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</si>
  <si>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</si>
  <si>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</si>
  <si>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</si>
  <si>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</si>
  <si>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</si>
  <si>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</si>
  <si>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</si>
  <si>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</si>
  <si>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</si>
  <si>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</si>
  <si>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</si>
  <si>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</si>
  <si>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</si>
  <si>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</si>
  <si>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</si>
  <si>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</si>
  <si>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</si>
  <si>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</si>
  <si>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</si>
  <si>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</si>
  <si>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</si>
  <si>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</si>
  <si>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</si>
  <si>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</si>
  <si>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</si>
  <si>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</si>
  <si>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</si>
  <si>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</si>
  <si>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</si>
  <si>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</si>
  <si>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</si>
  <si>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</si>
  <si>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</si>
  <si>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</si>
  <si>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</si>
  <si>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</si>
  <si>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</si>
  <si>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</si>
  <si>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</si>
  <si>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</si>
  <si>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</si>
  <si>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</si>
  <si>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</si>
  <si>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</si>
  <si>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</si>
  <si>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</si>
  <si>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</si>
  <si>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</si>
  <si>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</si>
  <si>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</si>
  <si>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</si>
  <si>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</si>
  <si>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</si>
  <si>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</si>
  <si>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</si>
  <si>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</si>
  <si>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</si>
  <si>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</si>
  <si>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</si>
  <si>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</si>
  <si>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</si>
  <si>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</si>
  <si>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</si>
  <si>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</si>
  <si>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</si>
  <si>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</si>
  <si>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</si>
  <si>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</si>
  <si>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</si>
  <si>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</si>
  <si>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</si>
  <si>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</si>
  <si>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</si>
  <si>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</si>
  <si>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</si>
  <si>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</si>
  <si>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</si>
  <si>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</si>
  <si>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</si>
  <si>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</si>
  <si>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</si>
  <si>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</si>
  <si>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</si>
  <si>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</si>
  <si>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</si>
  <si>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</si>
  <si>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</si>
  <si>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</si>
  <si>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</si>
  <si>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</si>
  <si>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</si>
  <si>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</si>
  <si>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</si>
  <si>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</si>
  <si>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</si>
  <si>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</si>
  <si>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</si>
  <si>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</si>
  <si>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</si>
  <si>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</si>
  <si>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</si>
  <si>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</si>
  <si>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</si>
  <si>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</si>
  <si>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</si>
  <si>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</si>
  <si>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</si>
  <si>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</si>
  <si>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</si>
  <si>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</si>
  <si>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</si>
  <si>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</si>
  <si>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</si>
  <si>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</si>
  <si>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</si>
  <si>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</si>
  <si>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</si>
  <si>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</si>
  <si>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</si>
  <si>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</si>
  <si>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</si>
  <si>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</si>
  <si>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</si>
  <si>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</si>
  <si>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</si>
  <si>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</si>
  <si>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</si>
  <si>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</si>
  <si>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</si>
  <si>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</si>
  <si>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</si>
  <si>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</si>
  <si>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</si>
  <si>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</si>
  <si>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</si>
  <si>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</si>
  <si>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</si>
  <si>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</si>
  <si>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</si>
  <si>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</si>
  <si>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</si>
  <si>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</si>
  <si>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</si>
  <si>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</si>
  <si>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</si>
  <si>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</si>
  <si>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</si>
  <si>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</si>
  <si>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</si>
  <si>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</si>
  <si>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</si>
  <si>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</si>
  <si>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</si>
  <si>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</si>
  <si>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</si>
  <si>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</si>
  <si>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</si>
  <si>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</si>
  <si>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</si>
  <si>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</si>
  <si>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</si>
  <si>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</si>
  <si>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</si>
  <si>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</si>
  <si>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</si>
  <si>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</si>
  <si>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</si>
  <si>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</si>
  <si>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</si>
  <si>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</si>
  <si>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</si>
  <si>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</si>
  <si>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</si>
  <si>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</si>
  <si>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</si>
  <si>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</si>
  <si>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</si>
  <si>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</si>
  <si>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</si>
  <si>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</si>
  <si>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</si>
  <si>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</si>
  <si>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</si>
  <si>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</si>
  <si>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</si>
  <si>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</si>
  <si>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</si>
  <si>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</si>
  <si>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</si>
  <si>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</si>
  <si>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</si>
  <si>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</si>
  <si>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</si>
  <si>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</si>
  <si>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</si>
  <si>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</si>
  <si>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</si>
  <si>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</si>
  <si>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</si>
  <si>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</si>
  <si>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</si>
  <si>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</si>
  <si>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</si>
  <si>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</si>
  <si>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</si>
  <si>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</si>
  <si>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</si>
  <si>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</si>
  <si>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</si>
  <si>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</si>
  <si>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</si>
  <si>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</si>
  <si>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</si>
  <si>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</si>
  <si>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</si>
  <si>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</si>
  <si>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</si>
  <si>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</si>
  <si>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</si>
  <si>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</si>
  <si>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</si>
  <si>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</si>
  <si>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</si>
  <si>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</si>
  <si>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</si>
  <si>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</si>
  <si>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</si>
  <si>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</si>
  <si>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</si>
  <si>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</si>
  <si>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</si>
  <si>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</si>
  <si>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</si>
  <si>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</si>
  <si>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</si>
  <si>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</si>
  <si>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</si>
  <si>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</si>
  <si>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</si>
  <si>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</si>
  <si>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</si>
  <si>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</si>
  <si>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</si>
  <si>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</si>
  <si>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</si>
  <si>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</si>
  <si>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</si>
  <si>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</si>
  <si>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</si>
  <si>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</si>
  <si>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</si>
  <si>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</si>
  <si>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</si>
  <si>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</si>
  <si>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</si>
  <si>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</si>
  <si>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</si>
  <si>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</si>
  <si>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</si>
  <si>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</si>
  <si>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</si>
  <si>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</si>
  <si>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</si>
  <si>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</si>
  <si>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</si>
  <si>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</si>
  <si>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</si>
  <si>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</si>
  <si>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</si>
  <si>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</si>
  <si>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</si>
  <si>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</si>
  <si>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</si>
  <si>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</si>
  <si>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</si>
  <si>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</si>
  <si>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</si>
  <si>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</si>
  <si>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</si>
  <si>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</si>
  <si>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</si>
  <si>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</si>
  <si>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</si>
  <si>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</si>
  <si>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</si>
  <si>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</si>
  <si>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</si>
  <si>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</si>
  <si>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</si>
  <si>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</si>
  <si>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</si>
  <si>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</si>
  <si>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</si>
  <si>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</si>
  <si>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</si>
  <si>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</si>
  <si>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</si>
  <si>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</si>
  <si>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</si>
  <si>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</si>
  <si>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</si>
  <si>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</si>
  <si>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</si>
  <si>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</si>
  <si>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</si>
  <si>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</si>
  <si>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</si>
  <si>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</si>
  <si>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</si>
  <si>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</si>
  <si>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</si>
  <si>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</si>
  <si>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</si>
  <si>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</si>
  <si>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</si>
  <si>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</si>
  <si>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</si>
  <si>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</si>
  <si>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</si>
  <si>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</si>
  <si>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</si>
  <si>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</si>
  <si>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</si>
  <si>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</si>
  <si>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</si>
  <si>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</si>
  <si>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</si>
  <si>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</si>
  <si>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</si>
  <si>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</si>
  <si>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</si>
  <si>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</si>
  <si>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</si>
  <si>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</si>
  <si>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</si>
  <si>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</si>
  <si>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</si>
  <si>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</si>
  <si>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</si>
  <si>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</si>
  <si>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</si>
  <si>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</si>
  <si>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</si>
  <si>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</si>
  <si>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</si>
  <si>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</si>
  <si>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</si>
  <si>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</si>
  <si>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</si>
  <si>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</si>
  <si>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</si>
  <si>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</si>
  <si>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</si>
  <si>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</si>
  <si>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</si>
  <si>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</si>
  <si>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</si>
  <si>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</si>
  <si>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</si>
  <si>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</si>
  <si>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</si>
  <si>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</si>
  <si>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</si>
  <si>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</si>
  <si>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</si>
  <si>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</si>
  <si>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</si>
  <si>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</si>
  <si>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</si>
  <si>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</si>
  <si>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</si>
  <si>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</si>
  <si>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</si>
  <si>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</si>
  <si>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</si>
  <si>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</si>
  <si>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</si>
  <si>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</si>
  <si>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</si>
  <si>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</si>
  <si>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</si>
  <si>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</si>
  <si>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</si>
  <si>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</si>
  <si>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</si>
  <si>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</si>
  <si>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</si>
  <si>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</si>
  <si>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</si>
  <si>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</si>
  <si>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</si>
  <si>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</si>
  <si>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</si>
  <si>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</si>
  <si>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</si>
  <si>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</si>
  <si>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</si>
  <si>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</si>
  <si>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</si>
  <si>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</si>
  <si>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</si>
  <si>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</si>
  <si>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</si>
  <si>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</si>
  <si>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</si>
  <si>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</si>
  <si>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</si>
  <si>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</si>
  <si>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</si>
  <si>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</si>
  <si>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</si>
  <si>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</si>
  <si>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</si>
  <si>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</si>
  <si>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</si>
  <si>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</si>
  <si>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</si>
  <si>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</si>
  <si>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</si>
  <si>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</si>
  <si>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</si>
  <si>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</si>
  <si>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</si>
  <si>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</si>
  <si>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</si>
  <si>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</si>
  <si>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</si>
  <si>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</si>
  <si>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</si>
  <si>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</si>
  <si>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</si>
  <si>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</si>
  <si>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</si>
  <si>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</si>
  <si>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</si>
  <si>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</si>
  <si>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</si>
  <si>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</si>
  <si>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</si>
  <si>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</si>
  <si>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</si>
  <si>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</si>
  <si>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</si>
  <si>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</si>
  <si>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</si>
  <si>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</si>
  <si>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</si>
  <si>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</si>
  <si>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</si>
  <si>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</si>
  <si>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</si>
  <si>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</si>
  <si>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</si>
  <si>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</si>
  <si>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</si>
  <si>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</si>
  <si>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</si>
  <si>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</si>
  <si>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</si>
  <si>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</si>
  <si>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</si>
  <si>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</si>
  <si>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</si>
  <si>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</si>
  <si>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</si>
  <si>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</si>
  <si>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</si>
  <si>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</si>
  <si>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</si>
  <si>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</si>
  <si>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</si>
  <si>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</si>
  <si>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</si>
  <si>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</si>
  <si>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</si>
  <si>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</si>
  <si>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</si>
  <si>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</si>
  <si>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</si>
  <si>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</si>
  <si>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</si>
  <si>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</si>
  <si>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</si>
  <si>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</si>
  <si>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</si>
  <si>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</si>
  <si>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</si>
  <si>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</si>
  <si>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</si>
  <si>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</si>
  <si>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</si>
  <si>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</si>
  <si>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</si>
  <si>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</si>
  <si>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</si>
  <si>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</si>
  <si>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</si>
  <si>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</si>
  <si>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</si>
  <si>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</si>
  <si>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</si>
  <si>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</si>
  <si>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</si>
  <si>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</si>
  <si>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</si>
  <si>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</si>
  <si>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</si>
  <si>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</si>
  <si>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</si>
  <si>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</si>
  <si>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</si>
  <si>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</si>
  <si>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</si>
  <si>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</si>
  <si>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</si>
  <si>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</si>
  <si>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</si>
  <si>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</si>
  <si>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</si>
  <si>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</si>
  <si>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</si>
  <si>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</si>
  <si>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</si>
  <si>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</si>
  <si>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</si>
  <si>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</si>
  <si>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</si>
  <si>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</si>
  <si>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</si>
  <si>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</si>
  <si>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</si>
  <si>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</si>
  <si>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</si>
  <si>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</si>
  <si>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</si>
  <si>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</si>
  <si>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</si>
  <si>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</si>
  <si>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</si>
  <si>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</si>
  <si>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</si>
  <si>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</si>
  <si>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</si>
  <si>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</si>
  <si>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</si>
  <si>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</si>
  <si>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</si>
  <si>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</si>
  <si>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</si>
  <si>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</si>
  <si>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</si>
  <si>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</si>
  <si>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</si>
  <si>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</si>
  <si>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</si>
  <si>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</si>
  <si>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</si>
  <si>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</si>
  <si>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</si>
  <si>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</si>
  <si>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</si>
  <si>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</si>
  <si>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</si>
  <si>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</si>
  <si>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</si>
  <si>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</si>
  <si>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</si>
  <si>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</si>
  <si>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</si>
  <si>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</si>
  <si>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</si>
  <si>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</si>
  <si>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</si>
  <si>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</si>
  <si>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</si>
  <si>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</si>
  <si>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</si>
  <si>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</si>
  <si>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</si>
  <si>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</si>
  <si>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</si>
  <si>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</si>
  <si>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</si>
  <si>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</si>
  <si>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</si>
  <si>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</si>
  <si>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</si>
  <si>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</si>
  <si>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</si>
  <si>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</si>
  <si>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</si>
  <si>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</si>
  <si>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</si>
  <si>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</si>
  <si>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</si>
  <si>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</si>
  <si>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</si>
  <si>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</si>
  <si>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</si>
  <si>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</si>
  <si>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</si>
  <si>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</si>
  <si>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</si>
  <si>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</si>
  <si>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</si>
  <si>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</si>
  <si>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</si>
  <si>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</si>
  <si>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</si>
  <si>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</si>
  <si>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</si>
  <si>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</si>
  <si>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</si>
  <si>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</si>
  <si>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</si>
  <si>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</si>
  <si>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</si>
  <si>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</si>
  <si>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</si>
  <si>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</si>
  <si>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</si>
  <si>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</si>
  <si>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</si>
  <si>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</si>
  <si>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</si>
  <si>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</si>
  <si>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</si>
  <si>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</si>
  <si>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</si>
  <si>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</si>
  <si>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</si>
  <si>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</si>
  <si>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</si>
  <si>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</si>
  <si>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</si>
  <si>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</si>
  <si>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</si>
  <si>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</si>
  <si>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</si>
  <si>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</si>
  <si>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</si>
  <si>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</si>
  <si>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</si>
  <si>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</si>
  <si>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</si>
  <si>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</si>
  <si>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</si>
  <si>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</si>
  <si>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</si>
  <si>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</si>
  <si>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</si>
  <si>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</si>
  <si>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</si>
  <si>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</si>
  <si>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</si>
  <si>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</si>
  <si>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</si>
  <si>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</si>
  <si>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</si>
  <si>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</si>
  <si>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</si>
  <si>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</si>
  <si>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</si>
  <si>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</si>
  <si>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</si>
  <si>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</si>
  <si>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</si>
  <si>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</si>
  <si>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</si>
  <si>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</si>
  <si>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</si>
  <si>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</si>
  <si>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</si>
  <si>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</si>
  <si>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</si>
  <si>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</si>
  <si>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</si>
  <si>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</si>
  <si>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</si>
  <si>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</si>
  <si>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</si>
  <si>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</si>
  <si>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</si>
  <si>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</si>
  <si>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</si>
  <si>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</si>
  <si>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</si>
  <si>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</si>
  <si>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</si>
  <si>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</si>
  <si>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</si>
  <si>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</si>
  <si>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</si>
  <si>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</si>
  <si>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</si>
  <si>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</si>
  <si>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</si>
  <si>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</si>
  <si>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</si>
  <si>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</si>
  <si>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</si>
  <si>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</si>
  <si>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</si>
  <si>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</si>
  <si>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</si>
  <si>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</si>
  <si>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</si>
  <si>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</si>
  <si>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</si>
  <si>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</si>
  <si>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</si>
  <si>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</si>
  <si>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</si>
  <si>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</si>
  <si>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</si>
  <si>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</si>
  <si>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</si>
  <si>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</si>
  <si>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</si>
  <si>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</si>
  <si>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</si>
  <si>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</si>
  <si>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</si>
  <si>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</si>
  <si>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</si>
  <si>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</si>
  <si>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</si>
  <si>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</si>
  <si>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</si>
  <si>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</si>
  <si>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</si>
  <si>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</si>
  <si>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</si>
  <si>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</si>
  <si>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</si>
  <si>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</si>
  <si>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</si>
  <si>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</si>
  <si>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</si>
  <si>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</si>
  <si>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</si>
  <si>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</si>
  <si>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</si>
  <si>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</si>
  <si>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</si>
  <si>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</si>
  <si>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</si>
  <si>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</si>
  <si>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</si>
  <si>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</si>
  <si>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</si>
  <si>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</si>
  <si>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</si>
  <si>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</si>
  <si>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</si>
  <si>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</si>
  <si>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</si>
  <si>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</si>
  <si>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</si>
  <si>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</si>
  <si>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</si>
  <si>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</si>
  <si>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</si>
  <si>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</si>
  <si>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</si>
  <si>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</si>
  <si>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</si>
  <si>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</si>
  <si>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</si>
  <si>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</si>
  <si>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</si>
  <si>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</si>
  <si>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</si>
  <si>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</si>
  <si>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</si>
  <si>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</si>
  <si>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</si>
  <si>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</si>
  <si>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</si>
  <si>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</si>
  <si>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</si>
  <si>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</si>
  <si>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</si>
  <si>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</si>
  <si>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</si>
  <si>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</si>
  <si>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</si>
  <si>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</si>
  <si>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</si>
  <si>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</si>
  <si>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</si>
  <si>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</si>
  <si>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</si>
  <si>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</si>
  <si>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</si>
  <si>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</si>
  <si>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</si>
  <si>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</si>
  <si>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</si>
  <si>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</si>
  <si>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</si>
  <si>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</si>
  <si>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</si>
  <si>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</si>
  <si>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</si>
  <si>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</si>
  <si>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</si>
  <si>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</si>
  <si>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</si>
  <si>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</si>
  <si>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</si>
  <si>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</si>
  <si>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</si>
  <si>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</si>
  <si>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</si>
  <si>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</si>
  <si>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</si>
  <si>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</si>
  <si>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</si>
  <si>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</si>
  <si>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</si>
  <si>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</si>
  <si>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</si>
  <si>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</si>
  <si>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</si>
  <si>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</si>
  <si>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</si>
  <si>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</si>
  <si>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</si>
  <si>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</si>
  <si>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</si>
  <si>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</si>
  <si>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</si>
  <si>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</si>
  <si>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</si>
  <si>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</si>
  <si>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</si>
  <si>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</si>
  <si>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</si>
  <si>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</si>
  <si>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</si>
  <si>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</si>
  <si>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</si>
  <si>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</si>
  <si>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</si>
  <si>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</si>
  <si>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</si>
  <si>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</si>
  <si>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</si>
  <si>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</si>
  <si>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</si>
  <si>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</si>
  <si>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</si>
  <si>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</si>
  <si>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</si>
  <si>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</si>
  <si>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</si>
  <si>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</si>
  <si>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</si>
  <si>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</si>
  <si>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</si>
  <si>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</si>
  <si>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</si>
  <si>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</si>
  <si>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</si>
  <si>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</si>
  <si>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</si>
  <si>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</si>
  <si>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</si>
  <si>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</si>
  <si>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</si>
  <si>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</si>
  <si>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</si>
  <si>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</si>
  <si>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</si>
  <si>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</si>
  <si>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</si>
  <si>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</si>
  <si>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</si>
  <si>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</si>
  <si>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</si>
  <si>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</si>
  <si>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</si>
  <si>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</si>
  <si>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</si>
  <si>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</si>
  <si>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</si>
  <si>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</si>
  <si>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</si>
  <si>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</si>
  <si>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</si>
  <si>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</si>
  <si>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</si>
  <si>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</si>
  <si>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</si>
  <si>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</si>
  <si>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</si>
  <si>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</si>
  <si>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</si>
  <si>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</si>
  <si>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</si>
  <si>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</si>
  <si>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</si>
  <si>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</si>
  <si>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</si>
  <si>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</si>
  <si>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</si>
  <si>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</si>
  <si>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</si>
  <si>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</si>
  <si>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</si>
  <si>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</si>
  <si>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</si>
  <si>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</si>
  <si>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</si>
  <si>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</si>
  <si>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</si>
  <si>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</si>
  <si>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</si>
  <si>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</si>
  <si>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</si>
  <si>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</si>
  <si>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</si>
  <si>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</si>
  <si>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</si>
  <si>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</si>
  <si>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</si>
  <si>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</si>
  <si>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</si>
  <si>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</si>
  <si>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</si>
  <si>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</si>
  <si>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</si>
  <si>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</si>
  <si>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</si>
  <si>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</si>
  <si>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</si>
  <si>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</si>
  <si>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</si>
  <si>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</si>
  <si>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</si>
  <si>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</si>
  <si>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</si>
  <si>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</si>
  <si>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</si>
  <si>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</si>
  <si>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</si>
  <si>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</si>
  <si>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</si>
  <si>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</si>
  <si>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</si>
  <si>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</si>
  <si>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</si>
  <si>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</si>
  <si>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</si>
  <si>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</si>
  <si>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</si>
  <si>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</si>
  <si>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</si>
  <si>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</si>
  <si>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</si>
  <si>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</si>
  <si>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</si>
  <si>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</si>
  <si>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</si>
  <si>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</si>
  <si>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</si>
  <si>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</si>
  <si>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</si>
  <si>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</si>
  <si>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</si>
  <si>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</si>
  <si>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</si>
  <si>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</si>
  <si>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</si>
  <si>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</si>
  <si>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</si>
  <si>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</si>
  <si>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</si>
  <si>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</si>
  <si>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</si>
  <si>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</si>
  <si>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</si>
  <si>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</si>
  <si>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</si>
  <si>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</si>
  <si>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</si>
  <si>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</si>
  <si>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</si>
  <si>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</si>
  <si>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</si>
  <si>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</si>
  <si>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</si>
  <si>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</si>
  <si>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</si>
  <si>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</si>
  <si>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</si>
  <si>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</si>
  <si>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</si>
  <si>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</si>
  <si>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</si>
  <si>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</si>
  <si>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</si>
  <si>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</si>
  <si>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</si>
  <si>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</si>
  <si>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</si>
  <si>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</si>
  <si>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</si>
  <si>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</si>
  <si>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</si>
  <si>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</si>
  <si>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</si>
  <si>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</si>
  <si>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</si>
  <si>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</si>
  <si>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</si>
  <si>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</si>
  <si>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</si>
  <si>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</si>
  <si>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</si>
  <si>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</si>
  <si>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</si>
  <si>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</si>
  <si>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</si>
  <si>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</si>
  <si>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</si>
  <si>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</si>
  <si>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</si>
  <si>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</si>
  <si>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</si>
  <si>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</si>
  <si>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</si>
  <si>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</si>
  <si>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</si>
  <si>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</si>
  <si>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</si>
  <si>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</si>
  <si>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</si>
  <si>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</si>
  <si>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</si>
  <si>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</si>
  <si>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</si>
  <si>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</si>
  <si>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</si>
  <si>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</si>
  <si>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</si>
  <si>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</si>
  <si>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</si>
  <si>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</si>
  <si>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</si>
  <si>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</si>
  <si>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</si>
  <si>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</si>
  <si>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</si>
  <si>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</si>
  <si>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</si>
  <si>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</si>
  <si>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</si>
  <si>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</si>
  <si>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</si>
  <si>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</si>
  <si>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</si>
  <si>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</si>
  <si>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</si>
  <si>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</si>
  <si>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</si>
  <si>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</si>
  <si>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</si>
  <si>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</si>
  <si>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</si>
  <si>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</si>
  <si>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</si>
  <si>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</si>
  <si>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</si>
  <si>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</si>
  <si>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</si>
  <si>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</si>
  <si>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</si>
  <si>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</si>
  <si>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</si>
  <si>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</si>
  <si>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</si>
  <si>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</si>
  <si>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</si>
  <si>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</si>
  <si>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</si>
  <si>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</si>
  <si>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</si>
  <si>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</si>
  <si>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</si>
  <si>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</si>
  <si>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</si>
  <si>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</si>
  <si>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</si>
  <si>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</si>
  <si>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</si>
  <si>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</si>
  <si>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</si>
  <si>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</si>
  <si>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</si>
  <si>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</si>
  <si>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</si>
  <si>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</si>
  <si>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</si>
  <si>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</si>
  <si>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</si>
  <si>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</si>
  <si>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</si>
  <si>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</si>
  <si>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</si>
  <si>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</si>
  <si>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</si>
  <si>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</si>
  <si>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</si>
  <si>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</si>
  <si>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</si>
  <si>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</si>
  <si>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</si>
  <si>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</si>
  <si>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</si>
  <si>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</si>
  <si>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</si>
  <si>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</si>
  <si>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</si>
  <si>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</si>
  <si>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</si>
  <si>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</si>
  <si>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</si>
  <si>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</si>
  <si>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</si>
  <si>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</si>
  <si>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</si>
  <si>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</si>
  <si>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</si>
  <si>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</si>
  <si>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</si>
  <si>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</si>
  <si>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</si>
  <si>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</si>
  <si>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</si>
  <si>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</si>
  <si>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</si>
  <si>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</si>
  <si>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</si>
  <si>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</si>
  <si>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</si>
  <si>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</si>
  <si>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</si>
  <si>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</si>
  <si>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</si>
  <si>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</si>
  <si>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</si>
  <si>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</si>
  <si>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</si>
  <si>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</si>
  <si>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</si>
  <si>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</si>
  <si>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</si>
  <si>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</si>
  <si>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</si>
  <si>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</si>
  <si>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</si>
  <si>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</si>
  <si>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</si>
  <si>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</si>
  <si>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</si>
  <si>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</si>
  <si>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</si>
  <si>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</si>
  <si>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</si>
  <si>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</si>
  <si>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</si>
  <si>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</si>
  <si>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</si>
  <si>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</si>
  <si>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</si>
  <si>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</si>
  <si>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</si>
  <si>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</si>
  <si>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</si>
  <si>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</si>
  <si>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</si>
  <si>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</si>
  <si>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</si>
  <si>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</si>
  <si>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</si>
  <si>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</si>
  <si>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</si>
  <si>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</si>
  <si>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</si>
  <si>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</si>
  <si>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</si>
  <si>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</si>
  <si>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</si>
  <si>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</si>
  <si>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</si>
  <si>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</si>
  <si>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</si>
  <si>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</si>
  <si>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</si>
  <si>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</si>
  <si>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</si>
  <si>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</si>
  <si>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</si>
  <si>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</si>
  <si>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</si>
  <si>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</si>
  <si>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</si>
  <si>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</si>
  <si>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</si>
  <si>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</si>
  <si>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</si>
  <si>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</si>
  <si>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</si>
  <si>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</si>
  <si>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</si>
  <si>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</si>
  <si>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</si>
  <si>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</si>
  <si>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</si>
  <si>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</si>
  <si>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</si>
  <si>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</si>
  <si>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</si>
  <si>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</si>
  <si>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</si>
  <si>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</si>
  <si>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</si>
  <si>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</si>
  <si>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</si>
  <si>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</si>
  <si>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</si>
  <si>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</si>
  <si>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</si>
  <si>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</si>
  <si>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</si>
  <si>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</si>
  <si>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</si>
  <si>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</si>
  <si>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</si>
  <si>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</si>
  <si>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</si>
  <si>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</si>
  <si>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</si>
  <si>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</si>
  <si>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</si>
  <si>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</si>
  <si>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</si>
  <si>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</si>
  <si>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</si>
  <si>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</si>
  <si>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</si>
  <si>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</si>
  <si>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</si>
  <si>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</si>
  <si>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</si>
  <si>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</si>
  <si>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</si>
  <si>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</si>
  <si>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</si>
  <si>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</si>
  <si>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</si>
  <si>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</si>
  <si>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</si>
  <si>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</si>
  <si>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</si>
  <si>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</si>
  <si>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</si>
  <si>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</si>
  <si>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</si>
  <si>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</si>
  <si>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</si>
  <si>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</si>
  <si>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</si>
  <si>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</si>
  <si>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</si>
  <si>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</si>
  <si>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</si>
  <si>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</si>
  <si>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</si>
  <si>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</si>
  <si>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</si>
  <si>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</si>
  <si>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</si>
  <si>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</si>
  <si>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</si>
  <si>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</si>
  <si>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</si>
  <si>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</si>
  <si>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</si>
  <si>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</si>
  <si>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</si>
  <si>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</si>
  <si>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</si>
  <si>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</si>
  <si>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</si>
  <si>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</si>
  <si>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</si>
  <si>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</si>
  <si>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</si>
  <si>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</si>
  <si>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</si>
  <si>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</si>
  <si>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</si>
  <si>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</si>
  <si>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</si>
  <si>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</si>
  <si>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</si>
  <si>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</si>
  <si>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</si>
  <si>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</si>
  <si>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</si>
  <si>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</si>
  <si>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</si>
  <si>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</si>
  <si>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</si>
  <si>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</si>
  <si>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</si>
  <si>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</si>
  <si>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</si>
  <si>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</si>
  <si>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</si>
  <si>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</si>
  <si>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</si>
  <si>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</si>
  <si>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</si>
  <si>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</si>
  <si>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</si>
  <si>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</si>
  <si>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</si>
  <si>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</si>
  <si>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</si>
  <si>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</si>
  <si>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</si>
  <si>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</si>
  <si>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</si>
  <si>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</si>
  <si>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</si>
  <si>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</si>
  <si>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</si>
  <si>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</si>
  <si>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</si>
  <si>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</si>
  <si>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</si>
  <si>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</si>
  <si>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</si>
  <si>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</si>
  <si>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</si>
  <si>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</si>
  <si>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</si>
  <si>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</si>
  <si>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</si>
  <si>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</si>
  <si>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</si>
  <si>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</si>
  <si>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</si>
  <si>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</si>
  <si>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</si>
  <si>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</si>
  <si>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</si>
  <si>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</si>
  <si>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</si>
  <si>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</si>
  <si>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</si>
  <si>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</si>
  <si>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</si>
  <si>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</si>
  <si>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</si>
  <si>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</si>
  <si>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</si>
  <si>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</si>
  <si>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</si>
  <si>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</si>
  <si>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</si>
  <si>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</si>
  <si>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</si>
  <si>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</si>
  <si>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</si>
  <si>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</si>
  <si>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</si>
  <si>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</si>
  <si>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</si>
  <si>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</si>
  <si>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</si>
  <si>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</si>
  <si>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</si>
  <si>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</si>
  <si>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</si>
  <si>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</si>
  <si>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</si>
  <si>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</si>
  <si>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</si>
  <si>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</si>
  <si>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</si>
  <si>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</si>
  <si>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</si>
  <si>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</si>
  <si>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</si>
  <si>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</si>
  <si>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</si>
  <si>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</si>
  <si>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</si>
  <si>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</si>
  <si>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</si>
  <si>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</si>
  <si>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</si>
  <si>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</si>
  <si>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</si>
  <si>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</si>
  <si>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</si>
  <si>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</si>
  <si>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</si>
  <si>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</si>
  <si>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</si>
  <si>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</si>
  <si>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</si>
  <si>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</si>
  <si>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</si>
  <si>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</si>
  <si>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</si>
  <si>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</si>
  <si>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</si>
  <si>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</si>
  <si>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</si>
  <si>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</si>
  <si>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</si>
  <si>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</si>
  <si>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</si>
  <si>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</si>
  <si>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</si>
  <si>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</si>
  <si>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</si>
  <si>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</si>
  <si>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</si>
  <si>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</si>
  <si>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</si>
  <si>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</si>
  <si>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</si>
  <si>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</si>
  <si>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</si>
  <si>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</si>
  <si>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</si>
  <si>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</si>
  <si>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</si>
  <si>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</si>
  <si>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</si>
  <si>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</si>
  <si>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</si>
  <si>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</si>
  <si>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</si>
  <si>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</si>
  <si>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</si>
  <si>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</si>
  <si>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</si>
  <si>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</si>
  <si>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</si>
  <si>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</si>
  <si>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</si>
  <si>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</si>
  <si>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</si>
  <si>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</si>
  <si>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</si>
  <si>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</si>
  <si>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</si>
  <si>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</si>
  <si>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</si>
  <si>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</si>
  <si>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</si>
  <si>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</si>
  <si>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</si>
  <si>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</si>
  <si>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</si>
  <si>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</si>
  <si>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</si>
  <si>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</si>
  <si>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</si>
  <si>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</si>
  <si>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</si>
  <si>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</si>
  <si>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</si>
  <si>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</si>
  <si>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</si>
  <si>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</si>
  <si>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</si>
  <si>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</si>
  <si>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</si>
  <si>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</si>
  <si>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</si>
  <si>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</si>
  <si>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</si>
  <si>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</si>
  <si>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</si>
  <si>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</si>
  <si>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</si>
  <si>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</si>
  <si>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</si>
  <si>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</si>
  <si>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</si>
  <si>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</si>
  <si>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</si>
  <si>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</si>
  <si>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</si>
  <si>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</si>
  <si>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</si>
  <si>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</si>
  <si>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</si>
  <si>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</si>
  <si>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</si>
  <si>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</si>
  <si>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</si>
  <si>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</si>
  <si>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</si>
  <si>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</si>
  <si>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</si>
  <si>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</si>
  <si>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</si>
  <si>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</si>
  <si>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</si>
  <si>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</si>
  <si>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</si>
  <si>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</si>
  <si>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</si>
  <si>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</si>
  <si>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</si>
  <si>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</si>
  <si>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</si>
  <si>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</si>
  <si>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</si>
  <si>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</si>
  <si>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</si>
  <si>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</si>
  <si>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</si>
  <si>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</si>
  <si>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</si>
  <si>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</si>
  <si>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</si>
  <si>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</si>
  <si>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</si>
  <si>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</si>
  <si>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</si>
  <si>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</si>
  <si>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</si>
  <si>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</si>
  <si>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</si>
  <si>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</si>
  <si>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</si>
  <si>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</si>
  <si>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</si>
  <si>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</si>
  <si>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</si>
  <si>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</si>
  <si>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</si>
  <si>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</si>
  <si>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</si>
  <si>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</si>
  <si>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</si>
  <si>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</si>
  <si>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</si>
  <si>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</si>
  <si>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</si>
  <si>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</si>
  <si>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</si>
  <si>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</si>
  <si>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</si>
  <si>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</si>
  <si>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</si>
  <si>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</si>
  <si>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</si>
  <si>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</si>
  <si>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</si>
  <si>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</si>
  <si>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</si>
  <si>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</si>
  <si>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</si>
  <si>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</si>
  <si>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</si>
  <si>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</si>
  <si>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</si>
  <si>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</si>
  <si>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</si>
  <si>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</si>
  <si>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</si>
  <si>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</si>
  <si>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</si>
  <si>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</si>
  <si>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</si>
  <si>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</si>
  <si>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</si>
  <si>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</si>
  <si>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</si>
  <si>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</si>
  <si>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</si>
  <si>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</si>
  <si>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</si>
  <si>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</si>
  <si>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</si>
  <si>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</si>
  <si>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</si>
  <si>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</si>
  <si>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</si>
  <si>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</si>
  <si>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</si>
  <si>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</si>
  <si>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</si>
  <si>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</si>
  <si>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</si>
  <si>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</si>
  <si>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</si>
  <si>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</si>
  <si>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</si>
  <si>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</si>
  <si>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</si>
  <si>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</si>
  <si>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</si>
  <si>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</si>
  <si>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</si>
  <si>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</si>
  <si>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</si>
  <si>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</si>
  <si>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</si>
  <si>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</si>
  <si>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</si>
  <si>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</si>
  <si>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</si>
  <si>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</si>
  <si>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</si>
  <si>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</si>
  <si>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</si>
  <si>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</si>
  <si>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</si>
  <si>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</si>
  <si>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</si>
  <si>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</si>
  <si>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</si>
  <si>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</si>
  <si>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</si>
  <si>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</si>
  <si>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</si>
  <si>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</si>
  <si>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</si>
  <si>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</si>
  <si>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</si>
  <si>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</si>
  <si>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</si>
  <si>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</si>
  <si>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</si>
  <si>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</si>
  <si>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</si>
  <si>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</si>
  <si>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</si>
  <si>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</si>
  <si>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</si>
  <si>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</si>
  <si>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</si>
  <si>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</si>
  <si>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</si>
  <si>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</si>
  <si>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</si>
  <si>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</si>
  <si>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</si>
  <si>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</si>
  <si>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</si>
  <si>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</si>
  <si>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</si>
  <si>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</si>
  <si>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</si>
  <si>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</si>
  <si>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</si>
  <si>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</si>
  <si>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</si>
  <si>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</si>
  <si>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</si>
  <si>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</si>
  <si>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</si>
  <si>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</si>
  <si>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</si>
  <si>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</si>
  <si>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</si>
  <si>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</si>
  <si>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</si>
  <si>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</si>
  <si>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</si>
  <si>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</si>
  <si>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</si>
  <si>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</si>
  <si>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</si>
  <si>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</si>
  <si>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</si>
  <si>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</si>
  <si>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</si>
  <si>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</si>
  <si>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</si>
  <si>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</si>
  <si>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</si>
  <si>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</si>
  <si>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</si>
  <si>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</si>
  <si>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</si>
  <si>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</si>
  <si>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</si>
  <si>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</si>
  <si>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</si>
  <si>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</si>
  <si>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</si>
  <si>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</si>
  <si>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</si>
  <si>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</si>
  <si>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</si>
  <si>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</si>
  <si>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</si>
  <si>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</si>
  <si>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</si>
  <si>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</si>
  <si>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</si>
  <si>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</si>
  <si>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</si>
  <si>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</si>
  <si>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</si>
  <si>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</si>
  <si>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</si>
  <si>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</si>
  <si>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</si>
  <si>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</si>
  <si>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</si>
  <si>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</si>
  <si>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</si>
  <si>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</si>
  <si>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</si>
  <si>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</si>
  <si>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</si>
  <si>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</si>
  <si>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</si>
  <si>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</si>
  <si>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</si>
  <si>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</si>
  <si>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</si>
  <si>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</si>
  <si>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</si>
  <si>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</si>
  <si>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</si>
  <si>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</si>
  <si>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</si>
  <si>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</si>
  <si>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</si>
  <si>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</si>
  <si>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</si>
  <si>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</si>
  <si>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</si>
  <si>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</si>
  <si>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</si>
  <si>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</si>
  <si>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</si>
  <si>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</si>
  <si>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</si>
  <si>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</si>
  <si>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</si>
  <si>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</si>
  <si>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</si>
  <si>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</si>
  <si>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</si>
  <si>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</si>
  <si>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</si>
  <si>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</si>
  <si>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</si>
  <si>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</si>
  <si>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</si>
  <si>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</si>
  <si>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</si>
  <si>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</si>
  <si>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</si>
  <si>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</si>
  <si>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</si>
  <si>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</si>
  <si>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</si>
  <si>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</si>
  <si>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</si>
  <si>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</si>
  <si>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</si>
  <si>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</si>
  <si>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</si>
  <si>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</si>
  <si>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</si>
  <si>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</si>
  <si>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</si>
  <si>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</si>
  <si>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</si>
  <si>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</si>
  <si>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</si>
  <si>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</si>
  <si>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</si>
  <si>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</si>
  <si>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</si>
  <si>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</si>
  <si>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</si>
  <si>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</si>
  <si>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</si>
  <si>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</si>
  <si>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</si>
  <si>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</si>
  <si>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</si>
  <si>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</si>
  <si>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</si>
  <si>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</si>
  <si>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</si>
  <si>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</si>
  <si>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</si>
  <si>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</si>
  <si>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</si>
  <si>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</si>
  <si>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</si>
  <si>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</si>
  <si>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</si>
  <si>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</si>
  <si>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</si>
  <si>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</si>
  <si>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</si>
  <si>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</si>
  <si>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</si>
  <si>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</si>
  <si>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</si>
  <si>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</si>
  <si>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</si>
  <si>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</si>
  <si>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</si>
  <si>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</si>
  <si>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</si>
  <si>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</si>
  <si>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</si>
  <si>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</si>
  <si>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</si>
  <si>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</si>
  <si>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</si>
  <si>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</si>
  <si>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</si>
  <si>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</si>
  <si>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</si>
  <si>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</si>
  <si>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</si>
  <si>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</si>
  <si>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</si>
  <si>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</si>
  <si>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</si>
  <si>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</si>
  <si>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</si>
  <si>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</si>
  <si>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</si>
  <si>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</si>
  <si>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</si>
  <si>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</si>
  <si>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</si>
  <si>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</si>
  <si>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</si>
  <si>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</si>
  <si>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</si>
  <si>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</si>
  <si>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</si>
  <si>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</si>
  <si>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</si>
  <si>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</si>
  <si>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</si>
  <si>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</si>
  <si>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</si>
  <si>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</si>
  <si>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</si>
  <si>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</si>
  <si>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</si>
  <si>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</si>
  <si>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</si>
  <si>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</si>
  <si>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</si>
  <si>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</si>
  <si>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</si>
  <si>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</si>
  <si>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</si>
  <si>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</si>
  <si>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</si>
  <si>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</si>
  <si>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</si>
  <si>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</si>
  <si>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</si>
  <si>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</si>
  <si>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</si>
  <si>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</si>
  <si>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</si>
  <si>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</si>
  <si>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</si>
  <si>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</si>
  <si>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</si>
  <si>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</si>
  <si>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</si>
  <si>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</si>
  <si>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</si>
  <si>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</si>
  <si>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</si>
  <si>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</si>
  <si>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</si>
  <si>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</si>
  <si>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</si>
  <si>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</si>
  <si>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</si>
  <si>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</si>
  <si>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</si>
  <si>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</si>
  <si>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</si>
  <si>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</si>
  <si>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</si>
  <si>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</si>
  <si>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</si>
  <si>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</si>
  <si>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</si>
  <si>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</si>
  <si>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</si>
  <si>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</si>
  <si>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</si>
  <si>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</si>
  <si>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</si>
  <si>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</si>
  <si>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</si>
  <si>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</si>
  <si>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</si>
  <si>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</si>
  <si>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</si>
  <si>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</si>
  <si>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</si>
  <si>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</si>
  <si>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</si>
  <si>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</si>
  <si>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</si>
  <si>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</si>
  <si>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</si>
  <si>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</si>
  <si>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</si>
  <si>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</si>
  <si>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</si>
  <si>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</si>
  <si>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</si>
  <si>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</si>
  <si>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</si>
  <si>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</si>
  <si>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</si>
  <si>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</si>
  <si>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</si>
  <si>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</si>
  <si>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</si>
  <si>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</si>
  <si>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</si>
  <si>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</si>
  <si>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</si>
  <si>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</si>
  <si>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</si>
  <si>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</si>
  <si>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</si>
  <si>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</si>
  <si>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</si>
  <si>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</si>
  <si>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</si>
  <si>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</si>
  <si>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</si>
  <si>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</si>
  <si>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</si>
  <si>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</si>
  <si>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</si>
  <si>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</si>
  <si>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</si>
  <si>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</si>
  <si>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</si>
  <si>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</si>
  <si>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</si>
  <si>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</si>
  <si>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</si>
  <si>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</si>
  <si>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</si>
  <si>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</si>
  <si>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</si>
  <si>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</si>
  <si>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</si>
  <si>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</si>
  <si>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</si>
  <si>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</si>
  <si>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</si>
  <si>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</si>
  <si>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</si>
  <si>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</si>
  <si>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</si>
  <si>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</si>
  <si>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</si>
  <si>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</si>
  <si>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</si>
  <si>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</si>
  <si>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</si>
  <si>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</si>
  <si>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</si>
  <si>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</si>
  <si>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</si>
  <si>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</si>
  <si>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</si>
  <si>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</si>
  <si>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</si>
  <si>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</si>
  <si>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</si>
  <si>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</si>
  <si>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</si>
  <si>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</si>
  <si>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</si>
  <si>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</si>
  <si>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</si>
  <si>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</si>
  <si>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</si>
  <si>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</si>
  <si>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</si>
  <si>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</si>
  <si>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</si>
  <si>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</si>
  <si>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</si>
  <si>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</si>
  <si>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</si>
  <si>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</si>
  <si>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</si>
  <si>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</si>
  <si>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</si>
  <si>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</si>
  <si>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</si>
  <si>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</si>
  <si>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</si>
  <si>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</si>
  <si>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</si>
  <si>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</si>
  <si>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</si>
  <si>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</si>
  <si>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</si>
  <si>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</si>
  <si>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</si>
  <si>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</si>
  <si>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</si>
  <si>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</si>
  <si>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</si>
  <si>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</si>
  <si>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</si>
  <si>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</si>
  <si>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</si>
  <si>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</si>
  <si>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</si>
  <si>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</si>
  <si>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</si>
  <si>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</si>
  <si>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</si>
  <si>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</si>
  <si>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</si>
  <si>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</si>
  <si>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</si>
  <si>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</si>
  <si>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</si>
  <si>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</si>
  <si>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</si>
  <si>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</si>
  <si>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</si>
  <si>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</si>
  <si>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</si>
  <si>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</si>
  <si>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</si>
  <si>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</si>
  <si>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</si>
  <si>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</si>
  <si>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</si>
  <si>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</si>
  <si>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</si>
  <si>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</si>
  <si>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</si>
  <si>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</si>
  <si>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</si>
  <si>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</si>
  <si>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</si>
  <si>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</si>
  <si>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</si>
  <si>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</si>
  <si>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</si>
  <si>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</si>
  <si>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</si>
  <si>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</si>
  <si>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</si>
  <si>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</si>
  <si>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</si>
  <si>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</si>
  <si>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</si>
  <si>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</si>
  <si>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</si>
  <si>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</si>
  <si>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</si>
  <si>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</si>
  <si>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</si>
  <si>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</si>
  <si>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</si>
  <si>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</si>
  <si>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</si>
  <si>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</si>
  <si>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</si>
  <si>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</si>
  <si>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</si>
  <si>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</si>
  <si>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</si>
  <si>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</si>
  <si>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</si>
  <si>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</si>
  <si>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</si>
  <si>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</si>
  <si>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</si>
  <si>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</si>
  <si>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</si>
  <si>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</si>
  <si>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</si>
  <si>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</si>
  <si>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</si>
  <si>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</si>
  <si>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</si>
  <si>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</si>
  <si>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</si>
  <si>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</si>
  <si>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</si>
  <si>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</si>
  <si>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</si>
  <si>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</si>
  <si>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</si>
  <si>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</si>
  <si>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</si>
  <si>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</si>
  <si>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</si>
  <si>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</si>
  <si>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</si>
  <si>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</si>
  <si>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</si>
  <si>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</si>
  <si>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</si>
  <si>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</si>
  <si>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</si>
  <si>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</si>
  <si>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</si>
  <si>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</si>
  <si>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</si>
  <si>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</si>
  <si>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</si>
  <si>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</si>
  <si>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</si>
  <si>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</si>
  <si>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</si>
  <si>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</si>
  <si>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</si>
  <si>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</si>
  <si>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</si>
  <si>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</si>
  <si>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</si>
  <si>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</si>
  <si>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</si>
  <si>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</si>
  <si>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</si>
  <si>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</si>
  <si>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</si>
  <si>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</si>
  <si>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</si>
  <si>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</si>
  <si>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</si>
  <si>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</si>
  <si>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</si>
  <si>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</si>
  <si>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</si>
  <si>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</si>
  <si>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</si>
  <si>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</si>
  <si>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</si>
  <si>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</si>
  <si>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</si>
  <si>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</si>
  <si>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</si>
  <si>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</si>
  <si>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</si>
  <si>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</si>
  <si>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</si>
  <si>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</si>
  <si>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</si>
  <si>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</si>
  <si>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</si>
  <si>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</si>
  <si>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</si>
  <si>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</si>
  <si>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</si>
  <si>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</si>
  <si>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</si>
  <si>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</si>
  <si>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</si>
  <si>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</si>
  <si>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</si>
  <si>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</si>
  <si>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</si>
  <si>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</si>
  <si>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</si>
  <si>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</si>
  <si>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</si>
  <si>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</si>
  <si>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</si>
  <si>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</si>
  <si>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</si>
  <si>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</si>
  <si>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</si>
  <si>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</si>
  <si>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</si>
  <si>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</si>
  <si>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</si>
  <si>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</si>
  <si>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</si>
  <si>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</si>
  <si>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</si>
  <si>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</si>
  <si>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</si>
  <si>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</si>
  <si>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</si>
  <si>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</si>
  <si>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</si>
  <si>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</si>
  <si>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</si>
  <si>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</si>
  <si>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</si>
  <si>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</si>
  <si>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</si>
  <si>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</si>
  <si>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</si>
  <si>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</si>
  <si>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</si>
  <si>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</si>
  <si>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</si>
  <si>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</si>
  <si>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</si>
  <si>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</si>
  <si>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</si>
  <si>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</si>
  <si>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</si>
  <si>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</si>
  <si>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</si>
  <si>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</si>
  <si>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</si>
  <si>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</si>
  <si>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</si>
  <si>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</si>
  <si>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</si>
  <si>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</si>
  <si>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</si>
  <si>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</si>
  <si>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</si>
  <si>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</si>
  <si>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</si>
  <si>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</si>
  <si>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</si>
  <si>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</si>
  <si>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</si>
  <si>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</si>
  <si>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</si>
  <si>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</si>
  <si>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</si>
  <si>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</si>
  <si>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</si>
  <si>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</si>
  <si>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</si>
  <si>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</si>
  <si>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</si>
  <si>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</si>
  <si>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</si>
  <si>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</si>
  <si>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</si>
  <si>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</si>
  <si>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</si>
  <si>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</si>
  <si>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</si>
  <si>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</si>
  <si>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</si>
  <si>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</si>
  <si>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</si>
  <si>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</si>
  <si>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</si>
  <si>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</si>
  <si>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</si>
  <si>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</si>
  <si>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</si>
  <si>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</si>
  <si>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</si>
  <si>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</si>
  <si>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</si>
  <si>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</si>
  <si>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</si>
  <si>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</si>
  <si>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</si>
  <si>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</si>
  <si>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</si>
  <si>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</si>
  <si>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</si>
  <si>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</si>
  <si>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</si>
  <si>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</si>
  <si>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</si>
  <si>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</si>
  <si>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</si>
  <si>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</si>
  <si>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</si>
  <si>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</si>
  <si>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</si>
  <si>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</si>
  <si>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</si>
  <si>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</si>
  <si>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</si>
  <si>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</si>
  <si>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</si>
  <si>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</si>
  <si>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</si>
  <si>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</si>
  <si>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</si>
  <si>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</si>
  <si>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</si>
  <si>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</si>
  <si>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</si>
  <si>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</si>
  <si>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</si>
  <si>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</si>
  <si>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</si>
  <si>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</si>
  <si>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</si>
  <si>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</si>
  <si>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</si>
  <si>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</si>
  <si>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</si>
  <si>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</si>
  <si>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</si>
  <si>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</si>
  <si>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</si>
  <si>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</si>
  <si>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</si>
  <si>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</si>
  <si>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</si>
  <si>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</si>
  <si>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</si>
  <si>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</si>
  <si>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</si>
  <si>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</si>
  <si>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</si>
  <si>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</si>
  <si>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</si>
  <si>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</si>
  <si>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</si>
  <si>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</si>
  <si>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</si>
  <si>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</si>
  <si>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</si>
  <si>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</si>
  <si>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</si>
  <si>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</si>
  <si>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</si>
  <si>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</si>
  <si>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</si>
  <si>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</si>
  <si>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</si>
  <si>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</si>
  <si>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</si>
  <si>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</si>
  <si>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</si>
  <si>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</si>
  <si>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</si>
  <si>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</si>
  <si>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</si>
  <si>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</si>
  <si>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</si>
  <si>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</si>
  <si>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</si>
  <si>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</si>
  <si>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</si>
  <si>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</si>
  <si>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</si>
  <si>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</si>
  <si>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</si>
  <si>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</si>
  <si>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</si>
  <si>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</si>
  <si>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</si>
  <si>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</si>
  <si>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</si>
  <si>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</si>
  <si>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</si>
  <si>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</si>
  <si>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</si>
  <si>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</si>
  <si>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</si>
  <si>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</si>
  <si>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</si>
  <si>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</si>
  <si>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</si>
  <si>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</si>
  <si>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</si>
  <si>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</si>
  <si>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</si>
  <si>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</si>
  <si>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</si>
  <si>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</si>
  <si>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</si>
  <si>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</si>
  <si>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</si>
  <si>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</si>
  <si>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</si>
  <si>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</si>
  <si>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</si>
  <si>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</si>
  <si>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</si>
  <si>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</si>
  <si>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</si>
  <si>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</si>
  <si>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</si>
  <si>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</si>
  <si>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</si>
  <si>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</si>
  <si>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</si>
  <si>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</si>
  <si>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</si>
  <si>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</si>
  <si>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</si>
  <si>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</si>
  <si>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</si>
  <si>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</si>
  <si>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</si>
  <si>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</si>
  <si>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</si>
  <si>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</si>
  <si>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</si>
  <si>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</si>
  <si>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</si>
  <si>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</si>
  <si>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</si>
  <si>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</si>
  <si>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</si>
  <si>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</si>
  <si>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</si>
  <si>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</si>
  <si>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</si>
  <si>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</si>
  <si>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</si>
  <si>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</si>
  <si>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</si>
  <si>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</si>
  <si>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</si>
  <si>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</si>
  <si>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</si>
  <si>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</si>
  <si>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</si>
  <si>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</si>
  <si>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</si>
  <si>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</si>
  <si>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</si>
  <si>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</si>
  <si>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</si>
  <si>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</si>
  <si>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</si>
  <si>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</si>
  <si>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</si>
  <si>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</si>
  <si>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</si>
  <si>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</si>
  <si>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</si>
  <si>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</si>
  <si>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</si>
  <si>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</si>
  <si>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</si>
  <si>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</si>
  <si>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</si>
  <si>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</si>
  <si>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</si>
  <si>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</si>
  <si>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</si>
  <si>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</si>
  <si>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</si>
  <si>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</si>
  <si>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</si>
  <si>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</si>
  <si>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</si>
  <si>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</si>
  <si>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</si>
  <si>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</si>
  <si>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</si>
  <si>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</si>
  <si>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</si>
  <si>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</si>
  <si>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</si>
  <si>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</si>
  <si>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</si>
  <si>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</si>
  <si>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</si>
  <si>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</si>
  <si>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</si>
  <si>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</si>
  <si>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</si>
  <si>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</si>
  <si>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</si>
  <si>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</si>
  <si>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</si>
  <si>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</si>
  <si>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</si>
  <si>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</si>
  <si>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</si>
  <si>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</si>
  <si>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</si>
  <si>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</si>
  <si>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</si>
  <si>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</si>
  <si>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</si>
  <si>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</si>
  <si>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</si>
  <si>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</si>
  <si>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</si>
  <si>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</si>
  <si>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</si>
  <si>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</si>
  <si>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</si>
  <si>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</si>
  <si>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</si>
  <si>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</si>
  <si>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</si>
  <si>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</si>
  <si>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</si>
  <si>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</si>
  <si>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</si>
  <si>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</si>
  <si>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</si>
  <si>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</si>
  <si>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</si>
  <si>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</si>
  <si>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</si>
  <si>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</si>
  <si>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</si>
  <si>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</si>
  <si>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</si>
  <si>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</si>
  <si>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</si>
  <si>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</si>
  <si>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</si>
  <si>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</si>
  <si>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</si>
  <si>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</si>
  <si>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</si>
  <si>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</si>
  <si>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</si>
  <si>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</si>
  <si>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</si>
  <si>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</si>
  <si>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</si>
  <si>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</si>
  <si>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</si>
  <si>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</si>
  <si>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</si>
  <si>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</si>
  <si>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</si>
  <si>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</si>
  <si>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</si>
  <si>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</si>
  <si>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</si>
  <si>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</si>
  <si>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</si>
  <si>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</si>
  <si>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</si>
  <si>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</si>
  <si>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</si>
  <si>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</si>
  <si>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</si>
  <si>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</si>
  <si>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</si>
  <si>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</si>
  <si>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</si>
  <si>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</si>
  <si>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</si>
  <si>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</si>
  <si>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</si>
  <si>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</si>
  <si>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</si>
  <si>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</si>
  <si>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</si>
  <si>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</si>
  <si>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</si>
  <si>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</si>
  <si>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</si>
  <si>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</si>
  <si>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</si>
  <si>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</si>
  <si>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</si>
  <si>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</si>
  <si>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</si>
  <si>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</si>
  <si>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</si>
  <si>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</si>
  <si>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</si>
  <si>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</si>
  <si>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</si>
  <si>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</si>
  <si>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</si>
  <si>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</si>
  <si>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</si>
  <si>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</si>
  <si>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</si>
  <si>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</si>
  <si>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</si>
  <si>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</si>
  <si>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</si>
  <si>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</si>
  <si>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</si>
  <si>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</si>
  <si>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</si>
  <si>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</si>
  <si>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</si>
  <si>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</si>
  <si>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</si>
  <si>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</si>
  <si>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</si>
  <si>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</si>
  <si>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</si>
  <si>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</si>
  <si>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</si>
  <si>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</si>
  <si>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</si>
  <si>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</si>
  <si>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</si>
  <si>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</si>
  <si>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</si>
  <si>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</si>
  <si>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</si>
  <si>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</si>
  <si>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</si>
  <si>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</si>
  <si>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</si>
  <si>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</si>
  <si>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</si>
  <si>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</si>
  <si>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</si>
  <si>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</si>
  <si>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</si>
  <si>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</si>
  <si>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</si>
  <si>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</si>
  <si>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</si>
  <si>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</si>
  <si>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</si>
  <si>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</si>
  <si>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</si>
  <si>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</si>
  <si>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</si>
  <si>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</si>
  <si>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</si>
  <si>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</si>
  <si>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</si>
  <si>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</si>
  <si>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</si>
  <si>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</si>
  <si>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</si>
  <si>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</si>
  <si>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</si>
  <si>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</si>
  <si>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</si>
  <si>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</si>
  <si>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</si>
  <si>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</si>
  <si>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</si>
  <si>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</si>
  <si>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</si>
  <si>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</si>
  <si>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</si>
  <si>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</si>
  <si>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</si>
  <si>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</si>
  <si>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</si>
  <si>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</si>
  <si>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</si>
  <si>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</si>
  <si>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</si>
  <si>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</si>
  <si>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</si>
  <si>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</si>
  <si>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</si>
  <si>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</si>
  <si>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</si>
  <si>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</si>
  <si>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</si>
  <si>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</si>
  <si>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</si>
  <si>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</si>
  <si>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</si>
  <si>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</si>
  <si>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</si>
  <si>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</si>
  <si>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</si>
  <si>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</si>
  <si>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</si>
  <si>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</si>
  <si>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</si>
  <si>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</si>
  <si>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</si>
  <si>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</si>
  <si>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</si>
  <si>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</si>
  <si>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</si>
  <si>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</si>
  <si>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</si>
  <si>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</si>
  <si>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</si>
  <si>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</si>
  <si>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</si>
  <si>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</si>
  <si>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</si>
  <si>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</si>
  <si>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</si>
  <si>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</si>
  <si>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</si>
  <si>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</si>
  <si>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</si>
  <si>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</si>
  <si>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</si>
  <si>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</si>
  <si>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</si>
  <si>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</si>
  <si>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</si>
  <si>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</si>
  <si>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</si>
  <si>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</si>
  <si>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</si>
  <si>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</si>
  <si>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</si>
  <si>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</si>
  <si>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</si>
  <si>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</si>
  <si>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</si>
  <si>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</si>
  <si>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</si>
  <si>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</si>
  <si>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</si>
  <si>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</si>
  <si>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</si>
  <si>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</si>
  <si>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</si>
  <si>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</si>
  <si>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</si>
  <si>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</si>
  <si>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</si>
  <si>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</si>
  <si>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</si>
  <si>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</si>
  <si>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</si>
  <si>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</si>
  <si>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</si>
  <si>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</si>
  <si>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</si>
  <si>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</si>
  <si>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</si>
  <si>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</si>
  <si>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</si>
  <si>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</si>
  <si>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</si>
  <si>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</si>
  <si>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</si>
  <si>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</si>
  <si>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</si>
  <si>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</si>
  <si>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</si>
  <si>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</si>
  <si>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</si>
  <si>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</si>
  <si>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</si>
  <si>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</si>
  <si>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</si>
  <si>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</si>
  <si>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</si>
  <si>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</si>
  <si>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</si>
  <si>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</si>
  <si>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</si>
  <si>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</si>
  <si>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</si>
  <si>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</si>
  <si>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</si>
  <si>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</si>
  <si>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</si>
  <si>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</si>
  <si>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</si>
  <si>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</si>
  <si>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</si>
  <si>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</si>
  <si>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</si>
  <si>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</si>
  <si>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</si>
  <si>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</si>
  <si>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</si>
  <si>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</si>
  <si>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</si>
  <si>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</si>
  <si>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</si>
  <si>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</si>
  <si>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</si>
  <si>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</si>
  <si>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</si>
  <si>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</si>
  <si>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</si>
  <si>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</si>
  <si>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</si>
  <si>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</si>
  <si>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</si>
  <si>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</si>
  <si>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</si>
  <si>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</si>
  <si>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</si>
  <si>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</si>
  <si>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</si>
  <si>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</si>
  <si>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</si>
  <si>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</si>
  <si>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</si>
  <si>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</si>
  <si>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</si>
  <si>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</si>
  <si>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</si>
  <si>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</si>
  <si>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</si>
  <si>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</si>
  <si>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</si>
  <si>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</si>
  <si>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</si>
  <si>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</si>
  <si>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</si>
  <si>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</si>
  <si>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</si>
  <si>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</si>
  <si>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</si>
  <si>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</si>
  <si>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</si>
  <si>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</si>
  <si>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</si>
  <si>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</si>
  <si>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</si>
  <si>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</si>
  <si>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</si>
  <si>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</si>
  <si>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</si>
  <si>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</si>
  <si>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</si>
  <si>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</si>
  <si>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</si>
  <si>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</si>
  <si>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</si>
  <si>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</si>
  <si>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</si>
  <si>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</si>
  <si>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</si>
  <si>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</si>
  <si>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</si>
  <si>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</si>
  <si>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</si>
  <si>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</si>
  <si>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</si>
  <si>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</si>
  <si>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</si>
  <si>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</si>
  <si>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</si>
  <si>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</si>
  <si>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</si>
  <si>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</si>
  <si>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</si>
  <si>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</si>
  <si>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</si>
  <si>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</si>
  <si>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</si>
  <si>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</si>
  <si>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</si>
  <si>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</si>
  <si>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</si>
  <si>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</si>
  <si>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</si>
  <si>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</si>
  <si>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</si>
  <si>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</si>
  <si>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</si>
  <si>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</si>
  <si>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</si>
  <si>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</si>
  <si>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</si>
  <si>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</si>
  <si>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</si>
  <si>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</si>
  <si>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</si>
  <si>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</si>
  <si>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</si>
  <si>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</si>
  <si>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</si>
  <si>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</si>
  <si>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</si>
  <si>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</si>
  <si>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</si>
  <si>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</si>
  <si>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</si>
  <si>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</si>
  <si>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</si>
  <si>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</si>
  <si>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</si>
  <si>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</si>
  <si>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</si>
  <si>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</si>
  <si>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</si>
  <si>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</si>
  <si>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</si>
  <si>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</si>
  <si>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</si>
  <si>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</si>
  <si>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</si>
  <si>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</si>
  <si>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</si>
  <si>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</si>
  <si>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</si>
  <si>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</si>
  <si>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</si>
  <si>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</si>
  <si>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</si>
  <si>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</si>
  <si>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</si>
  <si>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</si>
  <si>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</si>
  <si>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</si>
  <si>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</si>
  <si>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</si>
  <si>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</si>
  <si>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</si>
  <si>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</si>
  <si>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</si>
  <si>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</si>
  <si>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</si>
  <si>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</si>
  <si>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</si>
  <si>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</si>
  <si>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</si>
  <si>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</si>
  <si>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</si>
  <si>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</si>
  <si>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</si>
  <si>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</si>
  <si>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</si>
  <si>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</si>
  <si>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</si>
  <si>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</si>
  <si>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</si>
  <si>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</si>
  <si>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</si>
  <si>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</si>
  <si>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</si>
  <si>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</si>
  <si>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</si>
  <si>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</si>
  <si>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</si>
  <si>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</si>
  <si>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</si>
  <si>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</si>
  <si>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</si>
  <si>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</si>
  <si>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</si>
  <si>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</si>
  <si>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</si>
  <si>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</si>
  <si>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</si>
  <si>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</si>
  <si>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</si>
  <si>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</si>
  <si>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</si>
  <si>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</si>
  <si>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</si>
  <si>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</si>
  <si>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</si>
  <si>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</si>
  <si>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</si>
  <si>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</si>
  <si>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</si>
  <si>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</si>
  <si>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</si>
  <si>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</si>
  <si>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</si>
  <si>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</si>
  <si>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</si>
  <si>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</si>
  <si>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</si>
  <si>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</si>
  <si>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</si>
  <si>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</si>
  <si>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</si>
  <si>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</si>
  <si>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</si>
  <si>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</si>
  <si>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</si>
  <si>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</si>
  <si>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</si>
  <si>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</si>
  <si>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</si>
  <si>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</si>
  <si>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</si>
  <si>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</si>
  <si>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</si>
  <si>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</si>
  <si>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</si>
  <si>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</si>
  <si>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</si>
  <si>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</si>
  <si>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</si>
  <si>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</si>
  <si>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</si>
  <si>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</si>
  <si>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</si>
  <si>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</si>
  <si>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</si>
  <si>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</si>
  <si>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</si>
  <si>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</si>
  <si>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</si>
  <si>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</si>
  <si>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</si>
  <si>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</si>
  <si>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</si>
  <si>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</si>
  <si>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</si>
  <si>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</si>
  <si>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</si>
  <si>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</si>
  <si>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</si>
  <si>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</si>
  <si>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</si>
  <si>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</si>
  <si>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</si>
  <si>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</si>
  <si>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</si>
  <si>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</si>
  <si>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</si>
  <si>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</si>
  <si>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</si>
  <si>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</si>
  <si>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</si>
  <si>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</si>
  <si>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</si>
  <si>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</si>
  <si>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</si>
  <si>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</si>
  <si>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</si>
  <si>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</si>
  <si>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</si>
  <si>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</si>
  <si>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</si>
  <si>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</si>
  <si>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</si>
  <si>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</si>
  <si>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</si>
  <si>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</si>
  <si>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</si>
  <si>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</si>
  <si>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</si>
  <si>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</si>
  <si>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</si>
  <si>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</si>
  <si>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</si>
  <si>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</si>
  <si>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</si>
  <si>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</si>
  <si>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</si>
  <si>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</si>
  <si>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</si>
  <si>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</si>
  <si>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</si>
  <si>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</si>
  <si>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</si>
  <si>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</si>
  <si>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</si>
  <si>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</si>
  <si>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</si>
  <si>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</si>
  <si>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</si>
  <si>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</si>
  <si>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</si>
  <si>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</si>
  <si>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</si>
  <si>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</si>
  <si>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</si>
  <si>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</si>
  <si>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</si>
  <si>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</si>
  <si>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</si>
  <si>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</si>
  <si>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</si>
  <si>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</si>
  <si>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</si>
  <si>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</si>
  <si>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</si>
  <si>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</si>
  <si>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</si>
  <si>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</si>
  <si>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</si>
  <si>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</si>
  <si>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</si>
  <si>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</si>
  <si>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</si>
  <si>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</si>
  <si>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</si>
  <si>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</si>
  <si>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</si>
  <si>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</si>
  <si>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</si>
  <si>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</si>
  <si>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</si>
  <si>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</si>
  <si>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</si>
  <si>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</si>
  <si>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</si>
  <si>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</si>
  <si>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</si>
  <si>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</si>
  <si>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</si>
  <si>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</si>
  <si>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</si>
  <si>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</si>
  <si>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</si>
  <si>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</si>
  <si>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</si>
  <si>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</si>
  <si>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</si>
  <si>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</si>
  <si>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</si>
  <si>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</si>
  <si>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</si>
  <si>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</si>
  <si>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</si>
  <si>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</si>
  <si>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</si>
  <si>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</si>
  <si>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</si>
  <si>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</si>
  <si>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</si>
  <si>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</si>
  <si>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</si>
  <si>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</si>
  <si>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</si>
  <si>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</si>
  <si>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</si>
  <si>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</si>
  <si>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</si>
  <si>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</si>
  <si>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</si>
  <si>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</si>
  <si>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</si>
  <si>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</si>
  <si>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</si>
  <si>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</si>
  <si>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</si>
  <si>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</si>
  <si>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</si>
  <si>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</si>
  <si>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</si>
  <si>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</si>
  <si>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</si>
  <si>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</si>
  <si>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</si>
  <si>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</si>
  <si>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</si>
  <si>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</si>
  <si>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</si>
  <si>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</si>
  <si>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</si>
  <si>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</si>
  <si>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</si>
  <si>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</si>
  <si>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</si>
  <si>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</si>
  <si>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</si>
  <si>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</si>
  <si>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</si>
  <si>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</si>
  <si>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</si>
  <si>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</si>
  <si>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</si>
  <si>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</si>
  <si>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</si>
  <si>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</si>
  <si>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</si>
  <si>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</si>
  <si>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</si>
  <si>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</si>
  <si>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</si>
  <si>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</si>
  <si>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</si>
  <si>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</si>
  <si>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</si>
  <si>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</si>
  <si>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</si>
  <si>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</si>
  <si>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</si>
  <si>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</si>
  <si>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</si>
  <si>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</si>
  <si>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</si>
  <si>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</si>
  <si>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</si>
  <si>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</si>
  <si>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</si>
  <si>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</si>
  <si>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</si>
  <si>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</si>
  <si>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</si>
  <si>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</si>
  <si>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</si>
  <si>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</si>
  <si>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</si>
  <si>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</si>
  <si>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</si>
  <si>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</si>
  <si>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</si>
  <si>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</si>
  <si>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</si>
  <si>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</si>
  <si>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</si>
  <si>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</si>
  <si>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</si>
  <si>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</si>
  <si>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</si>
  <si>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</si>
  <si>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</si>
  <si>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</si>
  <si>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</si>
  <si>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</si>
  <si>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</si>
  <si>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</si>
  <si>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</si>
  <si>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</si>
  <si>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</si>
  <si>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</si>
  <si>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</si>
  <si>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</si>
  <si>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</si>
  <si>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</si>
  <si>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</si>
  <si>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</si>
  <si>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</si>
  <si>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</si>
  <si>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</si>
  <si>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</si>
  <si>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</si>
  <si>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</si>
  <si>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</si>
  <si>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</si>
  <si>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</si>
  <si>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</si>
  <si>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</si>
  <si>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</si>
  <si>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</si>
  <si>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</si>
  <si>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</si>
  <si>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</si>
  <si>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</si>
  <si>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</si>
  <si>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</si>
  <si>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</si>
  <si>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</si>
  <si>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</si>
  <si>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</si>
  <si>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</si>
  <si>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</si>
  <si>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</si>
  <si>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</si>
  <si>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</si>
  <si>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</si>
  <si>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</si>
  <si>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</si>
  <si>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</si>
  <si>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</si>
  <si>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</si>
  <si>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</si>
  <si>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</si>
  <si>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</si>
  <si>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</si>
  <si>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</si>
  <si>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</si>
  <si>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</si>
  <si>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</si>
  <si>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</si>
  <si>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</si>
  <si>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</si>
  <si>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</si>
  <si>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</si>
  <si>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</si>
  <si>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</si>
  <si>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</si>
  <si>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</si>
  <si>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</si>
  <si>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</si>
  <si>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</si>
  <si>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</si>
  <si>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</si>
  <si>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</si>
  <si>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</si>
  <si>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</si>
  <si>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</si>
  <si>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</si>
  <si>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</si>
  <si>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</si>
  <si>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</si>
  <si>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</si>
  <si>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</si>
  <si>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</si>
  <si>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</si>
  <si>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</si>
  <si>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</si>
  <si>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</si>
  <si>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</si>
  <si>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</si>
  <si>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</si>
  <si>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</si>
  <si>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</si>
  <si>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</si>
  <si>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</si>
  <si>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</si>
  <si>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</si>
  <si>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</si>
  <si>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</si>
  <si>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</si>
  <si>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</si>
  <si>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</si>
  <si>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</si>
  <si>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</si>
  <si>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</si>
  <si>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</si>
  <si>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</si>
  <si>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</si>
  <si>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</si>
  <si>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</si>
  <si>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</si>
  <si>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</si>
  <si>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</si>
  <si>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</si>
  <si>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</si>
  <si>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</si>
  <si>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</si>
  <si>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</si>
  <si>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</si>
  <si>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</si>
  <si>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</si>
  <si>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</si>
  <si>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</si>
  <si>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</si>
  <si>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</si>
  <si>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</si>
  <si>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</si>
  <si>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</si>
  <si>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</si>
  <si>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</si>
  <si>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</si>
  <si>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</si>
  <si>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</si>
  <si>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</si>
  <si>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</si>
  <si>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</si>
  <si>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</si>
  <si>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</si>
  <si>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</si>
  <si>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</si>
  <si>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</si>
  <si>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</si>
  <si>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</si>
  <si>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</si>
  <si>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</si>
  <si>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</si>
  <si>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</si>
  <si>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</si>
  <si>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</si>
  <si>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</si>
  <si>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</si>
  <si>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</si>
  <si>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</si>
  <si>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</si>
  <si>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</si>
  <si>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</si>
  <si>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</si>
  <si>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</si>
  <si>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</si>
  <si>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</si>
  <si>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</si>
  <si>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</si>
  <si>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</si>
  <si>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</si>
  <si>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</si>
  <si>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</si>
  <si>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</si>
  <si>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</si>
  <si>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</si>
  <si>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</si>
  <si>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</si>
  <si>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</si>
  <si>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</si>
  <si>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</si>
  <si>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</si>
  <si>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</si>
  <si>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</si>
  <si>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</si>
  <si>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</si>
  <si>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</si>
  <si>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</si>
  <si>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</si>
  <si>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</si>
  <si>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</si>
  <si>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</si>
  <si>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</si>
  <si>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</si>
  <si>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</si>
  <si>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</si>
  <si>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</si>
  <si>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</si>
  <si>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</si>
  <si>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</si>
  <si>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</si>
  <si>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</si>
  <si>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</si>
  <si>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</si>
  <si>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</si>
  <si>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</si>
  <si>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</si>
  <si>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</si>
  <si>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</si>
  <si>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</si>
  <si>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</si>
  <si>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</si>
  <si>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</si>
  <si>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</si>
  <si>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</si>
  <si>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</si>
  <si>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</si>
  <si>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</si>
  <si>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</si>
  <si>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</si>
  <si>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</si>
  <si>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</si>
  <si>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</si>
  <si>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</si>
  <si>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</si>
  <si>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</si>
  <si>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</si>
  <si>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</si>
  <si>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</si>
  <si>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</si>
  <si>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</si>
  <si>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</si>
  <si>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</si>
  <si>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</si>
  <si>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</si>
  <si>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</si>
  <si>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</si>
  <si>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</si>
  <si>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</si>
  <si>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</si>
  <si>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</si>
  <si>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</si>
  <si>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</si>
  <si>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</si>
  <si>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</si>
  <si>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</si>
  <si>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</si>
  <si>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</si>
  <si>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</si>
  <si>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</si>
  <si>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</si>
  <si>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</si>
  <si>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</si>
  <si>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</si>
  <si>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</si>
  <si>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</si>
  <si>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</si>
  <si>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</si>
  <si>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</si>
  <si>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</si>
  <si>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</si>
  <si>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</si>
  <si>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</si>
  <si>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</si>
  <si>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</si>
  <si>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</si>
  <si>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</si>
  <si>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</si>
  <si>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</si>
  <si>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</si>
  <si>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</si>
  <si>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</si>
  <si>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</si>
  <si>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</si>
  <si>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</si>
  <si>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</si>
  <si>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</si>
  <si>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</si>
  <si>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</si>
  <si>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</si>
  <si>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</si>
  <si>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</si>
  <si>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</si>
  <si>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</si>
  <si>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</si>
  <si>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</si>
  <si>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</si>
  <si>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</si>
  <si>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</si>
  <si>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</si>
  <si>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</si>
  <si>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</si>
  <si>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</si>
  <si>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</si>
  <si>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</si>
  <si>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</si>
  <si>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</si>
  <si>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</si>
  <si>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</si>
  <si>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</si>
  <si>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</si>
  <si>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</si>
  <si>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</si>
  <si>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</si>
  <si>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</si>
  <si>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</si>
  <si>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</si>
  <si>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</si>
  <si>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</si>
  <si>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</si>
  <si>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</si>
  <si>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</si>
  <si>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</si>
  <si>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</si>
  <si>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</si>
  <si>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</si>
  <si>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</si>
  <si>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</si>
  <si>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</si>
  <si>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</si>
  <si>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</si>
  <si>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</si>
  <si>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</si>
  <si>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</si>
  <si>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</si>
  <si>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</si>
  <si>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</si>
  <si>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</si>
  <si>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</si>
  <si>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</si>
  <si>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</si>
  <si>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</si>
  <si>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</si>
  <si>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</si>
  <si>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</si>
  <si>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</si>
  <si>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</si>
  <si>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</si>
  <si>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</si>
  <si>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</si>
  <si>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</si>
  <si>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</si>
  <si>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</si>
  <si>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</si>
  <si>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</si>
  <si>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</si>
  <si>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</si>
  <si>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</si>
  <si>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</si>
  <si>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</si>
  <si>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</si>
  <si>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</si>
  <si>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</si>
  <si>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</si>
  <si>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</si>
  <si>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</si>
  <si>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</si>
  <si>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</si>
  <si>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</si>
  <si>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</si>
  <si>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</si>
  <si>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</si>
  <si>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</si>
  <si>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</si>
  <si>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</si>
  <si>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</si>
  <si>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</si>
  <si>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</si>
  <si>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</si>
  <si>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</si>
  <si>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</si>
  <si>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</si>
  <si>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</si>
  <si>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</si>
  <si>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</si>
  <si>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</si>
  <si>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</si>
  <si>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</si>
  <si>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</si>
  <si>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</si>
  <si>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</si>
  <si>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</si>
  <si>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</si>
  <si>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</si>
  <si>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</si>
  <si>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</si>
  <si>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</si>
  <si>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</si>
  <si>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</si>
  <si>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</si>
  <si>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</si>
  <si>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</si>
  <si>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</si>
  <si>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</si>
  <si>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</si>
  <si>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</si>
  <si>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</si>
  <si>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</si>
  <si>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</si>
  <si>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</si>
  <si>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</si>
  <si>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</si>
  <si>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</si>
  <si>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</si>
  <si>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</si>
  <si>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</si>
  <si>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</si>
  <si>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</si>
  <si>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</si>
  <si>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</si>
  <si>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</si>
  <si>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</si>
  <si>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</si>
  <si>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</si>
  <si>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</si>
  <si>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</si>
  <si>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</si>
  <si>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</si>
  <si>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</si>
  <si>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</si>
  <si>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</si>
  <si>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</si>
  <si>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</si>
  <si>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</si>
  <si>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</si>
  <si>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</si>
  <si>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</si>
  <si>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</si>
  <si>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</si>
  <si>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</si>
  <si>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</si>
  <si>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</si>
  <si>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</si>
  <si>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</si>
  <si>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</si>
  <si>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</si>
  <si>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</si>
  <si>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</si>
  <si>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</si>
  <si>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</si>
  <si>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</si>
  <si>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</si>
  <si>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</si>
  <si>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</si>
  <si>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</si>
  <si>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</si>
  <si>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</si>
  <si>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</si>
  <si>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</si>
  <si>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</si>
  <si>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</si>
  <si>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</si>
  <si>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</si>
  <si>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</si>
  <si>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</si>
  <si>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</si>
  <si>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</si>
  <si>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</si>
  <si>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</si>
  <si>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</si>
  <si>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</si>
  <si>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</si>
  <si>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</si>
  <si>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</si>
  <si>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</si>
  <si>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</si>
  <si>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</si>
  <si>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</si>
  <si>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</si>
  <si>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</si>
  <si>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</si>
  <si>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</si>
  <si>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</si>
  <si>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</si>
  <si>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</si>
  <si>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</si>
  <si>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</si>
  <si>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</si>
  <si>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</si>
  <si>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</si>
  <si>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</si>
  <si>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</si>
  <si>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</si>
  <si>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</si>
  <si>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</si>
  <si>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</si>
  <si>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</si>
  <si>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</si>
  <si>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</si>
  <si>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</si>
  <si>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</si>
  <si>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</si>
  <si>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</si>
  <si>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</si>
  <si>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</si>
  <si>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</si>
  <si>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</si>
  <si>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</si>
  <si>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</si>
  <si>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</si>
  <si>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</si>
  <si>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</si>
  <si>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</si>
  <si>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</si>
  <si>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</si>
  <si>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</si>
  <si>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</si>
  <si>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</si>
  <si>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</si>
  <si>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</si>
  <si>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</si>
  <si>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</si>
  <si>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</si>
  <si>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</si>
  <si>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</si>
  <si>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</si>
  <si>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</si>
  <si>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</si>
  <si>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</si>
  <si>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</si>
  <si>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</si>
  <si>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</si>
  <si>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</si>
  <si>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</si>
  <si>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</si>
  <si>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</si>
  <si>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</si>
  <si>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</si>
  <si>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</si>
  <si>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</si>
  <si>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</si>
  <si>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</si>
  <si>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</si>
  <si>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</si>
  <si>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</si>
  <si>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</si>
  <si>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</si>
  <si>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</si>
  <si>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</si>
  <si>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</si>
  <si>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</si>
  <si>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</si>
  <si>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</si>
  <si>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</si>
  <si>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</si>
  <si>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</si>
  <si>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</si>
  <si>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</si>
  <si>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</si>
  <si>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</si>
  <si>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</si>
  <si>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</si>
  <si>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</si>
  <si>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</si>
  <si>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</si>
  <si>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</si>
  <si>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</si>
  <si>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</si>
  <si>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</si>
  <si>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</si>
  <si>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</si>
  <si>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</si>
  <si>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</si>
  <si>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</si>
  <si>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</si>
  <si>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</si>
  <si>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</si>
  <si>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</si>
  <si>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</si>
  <si>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</si>
  <si>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</si>
  <si>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</si>
  <si>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</si>
  <si>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</si>
  <si>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</si>
  <si>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</si>
  <si>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</si>
  <si>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</si>
  <si>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</si>
  <si>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</si>
  <si>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</si>
  <si>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</si>
  <si>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</si>
  <si>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</si>
  <si>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</si>
  <si>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</si>
  <si>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</si>
  <si>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</si>
  <si>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</si>
  <si>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</si>
  <si>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</si>
  <si>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</si>
  <si>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</si>
  <si>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</si>
  <si>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</si>
  <si>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</si>
  <si>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</si>
  <si>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</si>
  <si>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</si>
  <si>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</si>
  <si>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</si>
  <si>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</si>
  <si>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</si>
  <si>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</si>
  <si>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</si>
  <si>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</si>
  <si>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</si>
  <si>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</si>
  <si>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</si>
  <si>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</si>
  <si>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</si>
  <si>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</si>
  <si>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</si>
  <si>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</si>
  <si>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</si>
  <si>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</si>
  <si>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</si>
  <si>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</si>
  <si>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</si>
  <si>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</si>
  <si>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</si>
  <si>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</si>
  <si>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</si>
  <si>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</si>
  <si>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</si>
  <si>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</si>
  <si>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</si>
  <si>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</si>
  <si>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</si>
  <si>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</si>
  <si>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</si>
  <si>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</si>
  <si>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</si>
  <si>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</si>
  <si>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</si>
  <si>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</si>
  <si>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</si>
  <si>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</si>
  <si>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</si>
  <si>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</si>
  <si>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</si>
  <si>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</si>
  <si>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</si>
  <si>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</si>
  <si>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</si>
  <si>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</si>
  <si>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</si>
  <si>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</si>
  <si>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</si>
  <si>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</si>
  <si>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</si>
  <si>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</si>
  <si>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</si>
  <si>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</si>
  <si>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</si>
  <si>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</si>
  <si>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</si>
  <si>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</si>
  <si>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</si>
  <si>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</si>
  <si>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</si>
  <si>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</si>
  <si>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</si>
  <si>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</si>
  <si>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</si>
  <si>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</si>
  <si>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</si>
  <si>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</si>
  <si>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</si>
  <si>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</si>
  <si>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</si>
  <si>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</si>
  <si>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</si>
  <si>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</si>
  <si>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</si>
  <si>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</si>
  <si>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</si>
  <si>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</si>
  <si>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</si>
  <si>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</si>
  <si>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</si>
  <si>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</si>
  <si>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</si>
  <si>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</si>
  <si>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</si>
  <si>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</si>
  <si>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</si>
  <si>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</si>
  <si>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</si>
  <si>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</si>
  <si>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</si>
  <si>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</si>
  <si>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</si>
  <si>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</si>
  <si>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</si>
  <si>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</si>
  <si>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</si>
  <si>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</si>
  <si>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</si>
  <si>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</si>
  <si>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</si>
  <si>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</si>
  <si>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</si>
  <si>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</si>
  <si>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</si>
  <si>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</si>
  <si>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</si>
  <si>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</si>
  <si>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</si>
  <si>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</si>
  <si>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</si>
  <si>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</si>
  <si>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</si>
  <si>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</si>
  <si>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</si>
  <si>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</si>
  <si>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</si>
  <si>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</si>
  <si>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</si>
  <si>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</si>
  <si>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</si>
  <si>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</si>
  <si>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</si>
  <si>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</si>
  <si>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</si>
  <si>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</si>
  <si>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</si>
  <si>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</si>
  <si>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</si>
  <si>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</si>
  <si>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</si>
  <si>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</si>
  <si>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</si>
  <si>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</si>
  <si>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</si>
  <si>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</si>
  <si>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</si>
  <si>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</si>
  <si>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</si>
  <si>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</si>
  <si>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</si>
  <si>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</si>
  <si>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</si>
  <si>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</si>
  <si>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</si>
  <si>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</si>
  <si>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</si>
  <si>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</si>
  <si>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</si>
  <si>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</si>
  <si>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</si>
  <si>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</si>
  <si>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</si>
  <si>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</si>
  <si>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</si>
  <si>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</si>
  <si>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</si>
  <si>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</si>
  <si>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</si>
  <si>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</si>
  <si>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</si>
  <si>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</si>
  <si>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</si>
  <si>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</si>
  <si>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</si>
  <si>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</si>
  <si>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</si>
  <si>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</si>
  <si>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</si>
  <si>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</si>
  <si>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</si>
  <si>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</si>
  <si>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</si>
  <si>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</si>
  <si>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</si>
  <si>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</si>
  <si>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</si>
  <si>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</si>
  <si>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</si>
  <si>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</si>
  <si>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</si>
  <si>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</si>
  <si>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</si>
  <si>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</si>
  <si>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</si>
  <si>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</si>
  <si>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</si>
  <si>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</si>
  <si>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</si>
  <si>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</si>
  <si>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</si>
  <si>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</si>
  <si>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</si>
  <si>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</si>
  <si>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</si>
  <si>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</si>
  <si>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</si>
  <si>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</si>
  <si>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</si>
  <si>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</si>
  <si>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</si>
  <si>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</si>
  <si>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</si>
  <si>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</si>
  <si>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</si>
  <si>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</si>
  <si>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</si>
  <si>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</si>
  <si>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</si>
  <si>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</si>
  <si>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</si>
  <si>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</si>
  <si>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</si>
  <si>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</si>
  <si>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</si>
  <si>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</si>
  <si>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</si>
  <si>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</si>
  <si>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</si>
  <si>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</si>
  <si>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</si>
  <si>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</si>
  <si>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</si>
  <si>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</si>
  <si>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</si>
  <si>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</si>
  <si>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</si>
  <si>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</si>
  <si>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</si>
  <si>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</si>
  <si>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</si>
  <si>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</si>
  <si>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</si>
  <si>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</si>
  <si>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</si>
  <si>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</si>
  <si>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</si>
  <si>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</si>
  <si>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</si>
  <si>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</si>
  <si>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</si>
  <si>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</si>
  <si>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</si>
  <si>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</si>
  <si>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</si>
  <si>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</si>
  <si>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</si>
  <si>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</si>
  <si>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</si>
  <si>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</si>
  <si>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</si>
  <si>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</si>
  <si>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</si>
  <si>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</si>
  <si>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</si>
  <si>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</si>
  <si>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</si>
  <si>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</si>
  <si>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</si>
  <si>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</si>
  <si>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</si>
  <si>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</si>
  <si>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</si>
  <si>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</si>
  <si>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</si>
  <si>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</si>
  <si>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</si>
  <si>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</si>
  <si>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</si>
  <si>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</si>
  <si>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</si>
  <si>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</si>
  <si>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</si>
  <si>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</si>
  <si>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</si>
  <si>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</si>
  <si>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</si>
  <si>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</si>
  <si>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</si>
  <si>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</si>
  <si>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</si>
  <si>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</si>
  <si>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</si>
  <si>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</si>
  <si>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</si>
  <si>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</si>
  <si>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</si>
  <si>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</si>
  <si>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</si>
  <si>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</si>
  <si>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</si>
  <si>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</si>
  <si>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</si>
  <si>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</si>
  <si>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</si>
  <si>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</si>
  <si>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</si>
  <si>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</si>
  <si>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</si>
  <si>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</si>
  <si>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</si>
  <si>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</si>
  <si>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</si>
  <si>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</si>
  <si>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</si>
  <si>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</si>
  <si>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</si>
  <si>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</si>
  <si>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</si>
  <si>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</si>
  <si>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</si>
  <si>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</si>
  <si>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</si>
  <si>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</si>
  <si>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</si>
  <si>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</si>
  <si>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</si>
  <si>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</si>
  <si>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</si>
  <si>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</si>
  <si>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</si>
  <si>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</si>
  <si>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</si>
  <si>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</si>
  <si>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</si>
  <si>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</si>
  <si>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</si>
  <si>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</si>
  <si>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</si>
  <si>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</si>
  <si>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</si>
  <si>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</si>
  <si>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</si>
  <si>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</si>
  <si>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</si>
  <si>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</si>
  <si>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</si>
  <si>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</si>
  <si>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</si>
  <si>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</si>
  <si>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</si>
  <si>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</si>
  <si>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</si>
  <si>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</si>
  <si>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</si>
  <si>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</si>
  <si>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</si>
  <si>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</si>
  <si>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</si>
  <si>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</si>
  <si>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</si>
  <si>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</si>
  <si>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</si>
  <si>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</si>
  <si>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</si>
  <si>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</si>
  <si>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</si>
  <si>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</si>
  <si>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</si>
  <si>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</si>
  <si>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</si>
  <si>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</si>
  <si>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</si>
  <si>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</si>
  <si>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</si>
  <si>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</si>
  <si>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</si>
  <si>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</si>
  <si>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</si>
  <si>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</si>
  <si>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</si>
  <si>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</si>
  <si>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</si>
  <si>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</si>
  <si>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</si>
  <si>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</si>
  <si>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</si>
  <si>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</si>
  <si>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</si>
  <si>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</si>
  <si>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</si>
  <si>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</si>
  <si>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</si>
  <si>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</si>
  <si>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</si>
  <si>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</si>
  <si>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</si>
  <si>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</si>
  <si>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</si>
  <si>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</si>
  <si>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</si>
  <si>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</si>
  <si>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</si>
  <si>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</si>
  <si>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</si>
  <si>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</si>
  <si>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</si>
  <si>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</si>
  <si>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</si>
  <si>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</si>
  <si>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</si>
  <si>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</si>
  <si>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</si>
  <si>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</si>
  <si>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</si>
  <si>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</si>
  <si>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</si>
  <si>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</si>
  <si>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</si>
  <si>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</si>
  <si>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</si>
  <si>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</si>
  <si>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</si>
  <si>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</si>
  <si>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</si>
  <si>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</si>
  <si>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</si>
  <si>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</si>
  <si>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</si>
  <si>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</si>
  <si>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</si>
  <si>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</si>
  <si>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</si>
  <si>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</si>
  <si>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</si>
  <si>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</si>
  <si>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</si>
  <si>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</si>
  <si>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</si>
  <si>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</si>
  <si>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</si>
  <si>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</si>
  <si>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</si>
  <si>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</si>
  <si>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</si>
  <si>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</si>
  <si>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</si>
  <si>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</si>
  <si>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</si>
  <si>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</si>
  <si>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</si>
  <si>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</si>
  <si>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</si>
  <si>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</si>
  <si>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</si>
  <si>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</si>
  <si>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</si>
  <si>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</si>
  <si>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</si>
  <si>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</si>
  <si>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</si>
  <si>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</si>
  <si>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</si>
  <si>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</si>
  <si>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</si>
  <si>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</si>
  <si>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</si>
  <si>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</si>
  <si>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</si>
  <si>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</si>
  <si>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</si>
  <si>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</si>
  <si>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</si>
  <si>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</si>
  <si>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</si>
  <si>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</si>
  <si>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</si>
  <si>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</si>
  <si>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</si>
  <si>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</si>
  <si>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</si>
  <si>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</si>
  <si>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</si>
  <si>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</si>
  <si>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</si>
  <si>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</si>
  <si>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</si>
  <si>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</si>
  <si>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</si>
  <si>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</si>
  <si>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</si>
  <si>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</si>
  <si>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</si>
  <si>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</si>
  <si>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</si>
  <si>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</si>
  <si>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</si>
  <si>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</si>
  <si>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</si>
  <si>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</si>
  <si>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</si>
  <si>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</si>
  <si>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</si>
  <si>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</si>
  <si>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</si>
  <si>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</si>
  <si>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</si>
  <si>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</si>
  <si>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</si>
  <si>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</si>
  <si>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</si>
  <si>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</si>
  <si>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</si>
  <si>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</si>
  <si>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</si>
  <si>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</si>
  <si>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</si>
  <si>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</si>
  <si>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</si>
  <si>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</si>
  <si>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</si>
  <si>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</si>
  <si>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</si>
  <si>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</si>
  <si>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</si>
  <si>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</si>
  <si>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</si>
  <si>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</si>
  <si>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</si>
  <si>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</si>
  <si>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</si>
  <si>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</si>
  <si>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</si>
  <si>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</si>
  <si>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</si>
  <si>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</si>
  <si>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</si>
  <si>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</si>
  <si>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</si>
  <si>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</si>
  <si>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</si>
  <si>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</si>
  <si>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</si>
  <si>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</si>
  <si>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</si>
  <si>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</si>
  <si>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</si>
  <si>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</si>
  <si>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</si>
  <si>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</si>
  <si>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</si>
  <si>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</si>
  <si>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</si>
  <si>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</si>
  <si>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</si>
  <si>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</si>
  <si>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</si>
  <si>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</si>
  <si>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</si>
  <si>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</si>
  <si>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</si>
  <si>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</si>
  <si>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</si>
  <si>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</si>
  <si>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</si>
  <si>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</si>
  <si>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</si>
  <si>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</si>
  <si>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</si>
  <si>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</si>
  <si>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</si>
  <si>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</si>
  <si>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</si>
  <si>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</si>
  <si>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</si>
  <si>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</si>
  <si>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</si>
  <si>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</si>
  <si>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</si>
  <si>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</si>
  <si>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</si>
  <si>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</si>
  <si>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</si>
  <si>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</si>
  <si>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</si>
  <si>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</si>
  <si>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</si>
  <si>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</si>
  <si>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</si>
  <si>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</si>
  <si>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</si>
  <si>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</si>
  <si>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</si>
  <si>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</si>
  <si>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</si>
  <si>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</si>
  <si>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</si>
  <si>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</si>
  <si>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</si>
  <si>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</si>
  <si>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</si>
  <si>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</si>
  <si>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</si>
  <si>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</si>
  <si>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</si>
  <si>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</si>
  <si>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</si>
  <si>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</si>
  <si>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</si>
  <si>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</si>
  <si>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</si>
  <si>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</si>
  <si>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</si>
  <si>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</si>
  <si>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</si>
  <si>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</si>
  <si>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</si>
  <si>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</si>
  <si>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</si>
  <si>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</si>
  <si>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</si>
  <si>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</si>
  <si>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</si>
  <si>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</si>
  <si>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</si>
  <si>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</si>
  <si>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</si>
  <si>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</si>
  <si>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</si>
  <si>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</si>
  <si>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</si>
  <si>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</si>
  <si>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</si>
  <si>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</si>
  <si>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</si>
  <si>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</si>
  <si>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</si>
  <si>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</si>
  <si>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</si>
  <si>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</si>
  <si>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</si>
  <si>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</si>
  <si>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</si>
  <si>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</si>
  <si>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</si>
  <si>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</si>
  <si>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</si>
  <si>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</si>
  <si>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</si>
  <si>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</si>
  <si>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</si>
  <si>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</si>
  <si>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</si>
  <si>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</si>
  <si>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</si>
  <si>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</si>
  <si>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</si>
  <si>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</si>
  <si>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</si>
  <si>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</si>
  <si>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</si>
  <si>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</si>
  <si>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</si>
  <si>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</si>
  <si>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</si>
  <si>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</si>
  <si>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</si>
  <si>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</si>
  <si>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</si>
  <si>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</si>
  <si>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</si>
  <si>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</si>
  <si>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</si>
  <si>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</si>
  <si>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</si>
  <si>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</si>
  <si>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</si>
  <si>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</si>
  <si>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</si>
  <si>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</si>
  <si>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</si>
  <si>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</si>
  <si>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</si>
  <si>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</si>
  <si>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</si>
  <si>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</si>
  <si>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</si>
  <si>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</si>
  <si>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</si>
  <si>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</si>
  <si>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</si>
  <si>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</si>
  <si>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</si>
  <si>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</si>
  <si>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</si>
  <si>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</si>
  <si>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</si>
  <si>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</si>
  <si>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</si>
  <si>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</si>
  <si>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</si>
  <si>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</si>
  <si>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</si>
  <si>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</si>
  <si>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</si>
  <si>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</si>
  <si>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</si>
  <si>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</si>
  <si>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</si>
  <si>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</si>
  <si>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</si>
  <si>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</si>
  <si>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</si>
  <si>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</si>
  <si>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</si>
  <si>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</si>
  <si>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</si>
  <si>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</si>
  <si>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</si>
  <si>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</si>
  <si>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</si>
  <si>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</si>
  <si>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</si>
  <si>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</si>
  <si>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</si>
  <si>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</si>
  <si>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</si>
  <si>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</si>
  <si>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</si>
  <si>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</si>
  <si>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</si>
  <si>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</si>
  <si>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</si>
  <si>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</si>
  <si>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</si>
  <si>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</si>
  <si>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</si>
  <si>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</si>
  <si>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</si>
  <si>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</si>
  <si>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</si>
  <si>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</si>
  <si>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</si>
  <si>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</si>
  <si>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</si>
  <si>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</si>
  <si>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</si>
  <si>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</si>
  <si>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</si>
  <si>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</si>
  <si>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</si>
  <si>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</si>
  <si>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</si>
  <si>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</si>
  <si>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</si>
  <si>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</si>
  <si>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</si>
  <si>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</si>
  <si>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</si>
  <si>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</si>
  <si>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</si>
  <si>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</si>
  <si>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</si>
  <si>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</si>
  <si>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</si>
  <si>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</si>
  <si>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</si>
  <si>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</si>
  <si>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</si>
  <si>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</si>
  <si>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</si>
  <si>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</si>
  <si>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</si>
  <si>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</si>
  <si>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</si>
  <si>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</si>
  <si>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</si>
  <si>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</si>
  <si>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</si>
  <si>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</si>
  <si>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</si>
  <si>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</si>
  <si>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</si>
  <si>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</si>
  <si>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</si>
  <si>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</si>
  <si>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</si>
  <si>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</si>
  <si>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</si>
  <si>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</si>
  <si>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</si>
  <si>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</si>
  <si>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</si>
  <si>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</si>
  <si>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</si>
  <si>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</si>
  <si>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</si>
  <si>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</si>
  <si>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</si>
  <si>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</si>
  <si>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</si>
  <si>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</si>
  <si>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</si>
  <si>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</si>
  <si>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</si>
  <si>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</si>
  <si>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</si>
  <si>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</si>
  <si>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</si>
  <si>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</si>
  <si>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</si>
  <si>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</si>
  <si>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</si>
  <si>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</si>
  <si>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</si>
  <si>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</si>
  <si>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</si>
  <si>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</si>
  <si>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</si>
  <si>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</si>
  <si>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</si>
  <si>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</si>
  <si>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</si>
  <si>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</si>
  <si>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</si>
  <si>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</si>
  <si>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</si>
  <si>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</si>
  <si>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</si>
  <si>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</si>
  <si>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</si>
  <si>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</si>
  <si>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</si>
  <si>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</si>
  <si>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</si>
  <si>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</si>
  <si>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</si>
  <si>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</si>
  <si>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</si>
  <si>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</si>
  <si>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</si>
  <si>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</si>
  <si>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</si>
  <si>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</si>
  <si>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</si>
  <si>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</si>
  <si>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</si>
  <si>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</si>
  <si>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</si>
  <si>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</si>
  <si>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</si>
  <si>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</si>
  <si>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</si>
  <si>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</si>
  <si>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</si>
  <si>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</si>
  <si>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</si>
  <si>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</si>
  <si>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</si>
  <si>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</si>
  <si>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</si>
  <si>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</si>
  <si>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</si>
  <si>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</si>
  <si>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</si>
  <si>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</si>
  <si>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</si>
  <si>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</si>
  <si>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</si>
  <si>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</si>
  <si>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</si>
  <si>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</si>
  <si>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</si>
  <si>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</si>
  <si>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</si>
  <si>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</si>
  <si>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</si>
  <si>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</si>
  <si>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</si>
  <si>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</si>
  <si>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</si>
  <si>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</si>
  <si>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</si>
  <si>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</si>
  <si>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</si>
  <si>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</si>
  <si>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</si>
  <si>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</si>
  <si>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</si>
  <si>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</si>
  <si>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</si>
  <si>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</si>
  <si>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</si>
  <si>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</si>
  <si>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</si>
  <si>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</si>
  <si>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</si>
  <si>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</si>
  <si>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</si>
  <si>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</si>
  <si>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</si>
  <si>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</si>
  <si>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</si>
  <si>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</si>
  <si>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</si>
  <si>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</si>
  <si>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</si>
  <si>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</si>
  <si>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</si>
  <si>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</si>
  <si>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</si>
  <si>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</si>
  <si>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</si>
  <si>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</si>
  <si>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</si>
  <si>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</si>
  <si>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</si>
  <si>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</si>
  <si>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</si>
  <si>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</si>
  <si>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</si>
  <si>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</si>
  <si>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</si>
  <si>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</si>
  <si>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</si>
  <si>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</si>
  <si>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</si>
  <si>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</si>
  <si>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</si>
  <si>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</si>
  <si>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</si>
  <si>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</si>
  <si>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</si>
  <si>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</si>
  <si>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</si>
  <si>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</si>
  <si>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</si>
  <si>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</si>
  <si>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</si>
  <si>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</si>
  <si>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</si>
  <si>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</si>
  <si>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</si>
  <si>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</si>
  <si>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</si>
  <si>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</si>
  <si>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</si>
  <si>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</si>
  <si>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</si>
  <si>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</si>
  <si>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</si>
  <si>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</si>
  <si>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</si>
  <si>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</si>
  <si>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</si>
  <si>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</si>
  <si>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</si>
  <si>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</si>
  <si>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</si>
  <si>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</si>
  <si>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</si>
  <si>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</si>
  <si>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</si>
  <si>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</si>
  <si>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</si>
  <si>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</si>
  <si>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</si>
  <si>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</si>
  <si>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</si>
  <si>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</si>
  <si>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</si>
  <si>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</si>
  <si>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</si>
  <si>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</si>
  <si>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</si>
  <si>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</si>
  <si>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</si>
  <si>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</si>
  <si>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</si>
  <si>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</si>
  <si>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</si>
  <si>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</si>
  <si>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</si>
  <si>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</si>
  <si>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</si>
  <si>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</si>
  <si>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</si>
  <si>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</si>
  <si>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</si>
  <si>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</si>
  <si>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</si>
  <si>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</si>
  <si>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</si>
  <si>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</si>
  <si>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</si>
  <si>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</si>
  <si>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</si>
  <si>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</si>
  <si>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</si>
  <si>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</si>
  <si>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</si>
  <si>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</si>
  <si>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</si>
  <si>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</si>
  <si>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</si>
  <si>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</si>
  <si>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</si>
  <si>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</si>
  <si>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</si>
  <si>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</si>
  <si>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</si>
  <si>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</si>
  <si>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</si>
  <si>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</si>
  <si>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</si>
  <si>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</si>
  <si>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</si>
  <si>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</si>
  <si>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</si>
  <si>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</si>
  <si>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</si>
  <si>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</si>
  <si>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</si>
  <si>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</si>
  <si>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</si>
  <si>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</si>
  <si>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</si>
  <si>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</si>
  <si>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</si>
  <si>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</si>
  <si>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</si>
  <si>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</si>
  <si>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</si>
  <si>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</si>
  <si>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</si>
  <si>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</si>
  <si>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</si>
  <si>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</si>
  <si>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</si>
  <si>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</si>
  <si>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</si>
  <si>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</si>
  <si>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</si>
  <si>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</si>
  <si>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</si>
  <si>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</si>
  <si>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</si>
  <si>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</si>
  <si>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</si>
  <si>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</si>
  <si>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</si>
  <si>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</si>
  <si>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</si>
  <si>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</si>
  <si>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</si>
  <si>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</si>
  <si>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</si>
  <si>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</si>
  <si>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</si>
  <si>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</si>
  <si>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</si>
  <si>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</si>
  <si>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</si>
  <si>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</si>
  <si>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</si>
  <si>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</si>
  <si>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</si>
  <si>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</si>
  <si>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</si>
  <si>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</si>
  <si>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</si>
  <si>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</si>
  <si>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</si>
  <si>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</si>
  <si>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</si>
  <si>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</si>
  <si>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</si>
  <si>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</si>
  <si>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</si>
  <si>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</si>
  <si>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</si>
  <si>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</si>
  <si>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</si>
  <si>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</si>
  <si>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</si>
  <si>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</si>
  <si>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</si>
  <si>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</si>
  <si>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</si>
  <si>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</si>
  <si>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</si>
  <si>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</si>
  <si>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</si>
  <si>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</si>
  <si>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</si>
  <si>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</si>
  <si>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</si>
  <si>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</si>
  <si>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</si>
  <si>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</si>
  <si>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</si>
  <si>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</si>
  <si>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</si>
  <si>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</si>
  <si>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</si>
  <si>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</si>
  <si>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</si>
  <si>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</si>
  <si>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</si>
  <si>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</si>
  <si>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</si>
  <si>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</si>
  <si>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</si>
  <si>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</si>
  <si>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</si>
  <si>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</si>
  <si>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</si>
  <si>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</si>
  <si>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</si>
  <si>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</si>
  <si>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</si>
  <si>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</si>
  <si>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</si>
  <si>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</si>
  <si>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</si>
  <si>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</si>
  <si>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</si>
  <si>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</si>
  <si>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</si>
  <si>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</si>
  <si>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</si>
  <si>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</si>
  <si>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</si>
  <si>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</si>
  <si>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</si>
  <si>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</si>
  <si>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</si>
  <si>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</si>
  <si>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</si>
  <si>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</si>
  <si>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</si>
  <si>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</si>
  <si>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</si>
  <si>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</si>
  <si>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</si>
  <si>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</si>
  <si>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</si>
  <si>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</si>
  <si>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</si>
  <si>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</si>
  <si>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</si>
  <si>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</si>
  <si>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</si>
  <si>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</si>
  <si>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</si>
  <si>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</si>
  <si>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</si>
  <si>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</si>
  <si>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</si>
  <si>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</si>
  <si>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</si>
  <si>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</si>
  <si>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</si>
  <si>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</si>
  <si>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</si>
  <si>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</si>
  <si>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</si>
  <si>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</si>
  <si>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</si>
  <si>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</si>
  <si>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</si>
  <si>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</si>
  <si>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</si>
  <si>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</si>
  <si>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</si>
  <si>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</si>
  <si>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</si>
  <si>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</si>
  <si>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</si>
  <si>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</si>
  <si>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</si>
  <si>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</si>
  <si>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</si>
  <si>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</si>
  <si>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</si>
  <si>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</si>
  <si>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</si>
  <si>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</si>
  <si>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</si>
  <si>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</si>
  <si>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</si>
  <si>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</si>
  <si>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</si>
  <si>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</si>
  <si>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</si>
  <si>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</si>
  <si>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</si>
  <si>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</si>
  <si>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</si>
  <si>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</si>
  <si>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</si>
  <si>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</si>
  <si>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</si>
  <si>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</si>
  <si>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</si>
  <si>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</si>
  <si>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</si>
  <si>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</si>
  <si>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</si>
  <si>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</si>
  <si>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</si>
  <si>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</si>
  <si>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</si>
  <si>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</si>
  <si>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</si>
  <si>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</si>
  <si>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</si>
  <si>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</si>
  <si>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</si>
  <si>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</si>
  <si>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</si>
  <si>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</si>
  <si>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</si>
  <si>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</si>
  <si>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</si>
  <si>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</si>
  <si>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</si>
  <si>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</si>
  <si>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</si>
  <si>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</si>
  <si>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</si>
  <si>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</si>
  <si>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</si>
  <si>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</si>
  <si>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</si>
  <si>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</si>
  <si>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</si>
  <si>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</si>
  <si>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</si>
  <si>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</si>
  <si>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</si>
  <si>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</si>
  <si>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</si>
  <si>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</si>
  <si>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</si>
  <si>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</si>
  <si>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</si>
  <si>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</si>
  <si>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</si>
  <si>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</si>
  <si>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</si>
  <si>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</si>
  <si>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</si>
  <si>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</si>
  <si>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</si>
  <si>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</si>
  <si>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</si>
  <si>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</si>
  <si>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</si>
  <si>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</si>
  <si>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</si>
  <si>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</si>
  <si>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</si>
  <si>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</si>
  <si>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</si>
  <si>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</si>
  <si>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</si>
  <si>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</si>
  <si>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</si>
  <si>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</si>
  <si>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</si>
  <si>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</si>
  <si>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</si>
  <si>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</si>
  <si>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</si>
  <si>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</si>
  <si>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</si>
  <si>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</si>
  <si>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</si>
  <si>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</si>
  <si>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</si>
  <si>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</si>
  <si>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</si>
  <si>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</si>
  <si>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</si>
  <si>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</si>
  <si>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</si>
  <si>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</si>
  <si>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</si>
  <si>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</si>
  <si>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</si>
  <si>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</si>
  <si>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</si>
  <si>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</si>
  <si>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</si>
  <si>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</si>
  <si>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</si>
  <si>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</si>
  <si>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</si>
  <si>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</si>
  <si>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</si>
  <si>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</si>
  <si>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</si>
  <si>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</si>
  <si>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</si>
  <si>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</si>
  <si>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</si>
  <si>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</si>
  <si>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</si>
  <si>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</si>
  <si>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</si>
  <si>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</si>
  <si>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</si>
  <si>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</si>
  <si>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</si>
  <si>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</si>
  <si>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</si>
  <si>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</si>
  <si>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</si>
  <si>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</si>
  <si>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</si>
  <si>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</si>
  <si>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</si>
  <si>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</si>
  <si>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</si>
  <si>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</si>
  <si>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</si>
  <si>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</si>
  <si>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</si>
  <si>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</si>
  <si>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</si>
  <si>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</si>
  <si>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</si>
  <si>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</si>
  <si>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</si>
  <si>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</si>
  <si>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</si>
  <si>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</si>
  <si>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</si>
  <si>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</si>
  <si>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</si>
  <si>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</si>
  <si>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</si>
  <si>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</si>
  <si>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</si>
  <si>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</si>
  <si>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</si>
  <si>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</si>
  <si>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</si>
  <si>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</si>
  <si>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</si>
  <si>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</si>
  <si>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</si>
  <si>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</si>
  <si>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</si>
  <si>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</si>
  <si>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</si>
  <si>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</si>
  <si>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</si>
  <si>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</si>
  <si>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</si>
  <si>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</si>
  <si>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</si>
  <si>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</si>
  <si>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</si>
  <si>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</si>
  <si>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</si>
  <si>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</si>
  <si>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</si>
  <si>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</si>
  <si>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</si>
  <si>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</si>
  <si>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</si>
  <si>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</si>
  <si>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</si>
  <si>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</si>
  <si>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</si>
  <si>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</si>
  <si>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</si>
  <si>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</si>
  <si>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</si>
  <si>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</si>
  <si>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</si>
  <si>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</si>
  <si>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</si>
  <si>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</si>
  <si>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</si>
  <si>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</si>
  <si>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</si>
  <si>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</si>
  <si>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</si>
  <si>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</si>
  <si>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</si>
  <si>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</si>
  <si>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</si>
  <si>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</si>
  <si>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</si>
  <si>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</si>
  <si>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</si>
  <si>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</si>
  <si>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</si>
  <si>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</si>
  <si>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</si>
  <si>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</si>
  <si>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</si>
  <si>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</si>
  <si>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</si>
  <si>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</si>
  <si>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</si>
  <si>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</si>
  <si>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</si>
  <si>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</si>
  <si>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</si>
  <si>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</si>
  <si>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</si>
  <si>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</si>
  <si>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</si>
  <si>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</si>
  <si>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</si>
  <si>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</si>
  <si>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</si>
  <si>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</si>
  <si>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</si>
  <si>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</si>
  <si>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</si>
  <si>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</si>
  <si>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</si>
  <si>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</si>
  <si>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</si>
  <si>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</si>
  <si>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</si>
  <si>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</si>
  <si>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</si>
  <si>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</si>
  <si>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</si>
  <si>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</si>
  <si>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</si>
  <si>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</si>
  <si>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</si>
  <si>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</si>
  <si>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</si>
  <si>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</si>
  <si>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</si>
  <si>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</si>
  <si>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</si>
  <si>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</si>
  <si>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</si>
  <si>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</si>
  <si>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</si>
  <si>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</si>
  <si>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</si>
  <si>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</si>
  <si>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</si>
  <si>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</si>
  <si>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</si>
  <si>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</si>
  <si>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</si>
  <si>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</si>
  <si>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</si>
  <si>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</si>
  <si>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</si>
  <si>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</si>
  <si>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</si>
  <si>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</si>
  <si>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</si>
  <si>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</si>
  <si>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</si>
  <si>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</si>
  <si>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</si>
  <si>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</si>
  <si>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</si>
  <si>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</si>
  <si>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</si>
  <si>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</si>
  <si>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</si>
  <si>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</si>
  <si>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</si>
  <si>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</si>
  <si>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</si>
  <si>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</si>
  <si>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</si>
  <si>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</si>
  <si>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</si>
  <si>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</si>
  <si>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</si>
  <si>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</si>
  <si>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</si>
  <si>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</si>
  <si>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</si>
  <si>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</si>
  <si>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</si>
  <si>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</si>
  <si>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</si>
  <si>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</si>
  <si>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</si>
  <si>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</si>
  <si>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</si>
  <si>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</si>
  <si>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</si>
  <si>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</si>
  <si>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</si>
  <si>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</si>
  <si>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</si>
  <si>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</si>
  <si>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</si>
  <si>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</si>
  <si>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</si>
  <si>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</si>
  <si>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</si>
  <si>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</si>
  <si>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</si>
  <si>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</si>
  <si>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</si>
  <si>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</si>
  <si>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</si>
  <si>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</si>
  <si>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</si>
  <si>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</si>
  <si>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</si>
  <si>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</si>
  <si>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</si>
  <si>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</si>
  <si>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</si>
  <si>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</si>
  <si>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</si>
  <si>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</si>
  <si>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</si>
  <si>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</si>
  <si>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</si>
  <si>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</si>
  <si>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</si>
  <si>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</si>
  <si>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</si>
  <si>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</si>
  <si>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</si>
  <si>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</si>
  <si>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</si>
  <si>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</si>
  <si>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</si>
  <si>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</si>
  <si>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</si>
  <si>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</si>
  <si>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</si>
  <si>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</si>
  <si>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</si>
  <si>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</si>
  <si>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</si>
  <si>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</si>
  <si>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</si>
  <si>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</si>
  <si>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</si>
  <si>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</si>
  <si>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</si>
  <si>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</si>
  <si>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</si>
  <si>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</si>
  <si>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</si>
  <si>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</si>
  <si>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</si>
  <si>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</si>
  <si>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</si>
  <si>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</si>
  <si>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</si>
  <si>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</si>
  <si>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</si>
  <si>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</si>
  <si>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</si>
  <si>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</si>
  <si>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</si>
  <si>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</si>
  <si>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</si>
  <si>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</si>
  <si>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</si>
  <si>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</si>
  <si>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</si>
  <si>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</si>
  <si>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</si>
  <si>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</si>
  <si>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</si>
  <si>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</si>
  <si>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</si>
  <si>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</si>
  <si>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</si>
  <si>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</si>
  <si>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</si>
  <si>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</si>
  <si>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</si>
  <si>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</si>
  <si>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</si>
  <si>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</si>
  <si>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</si>
  <si>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</si>
  <si>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</si>
  <si>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</si>
  <si>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</si>
  <si>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</si>
  <si>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</si>
  <si>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</si>
  <si>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</si>
  <si>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</si>
  <si>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</si>
  <si>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</si>
  <si>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</si>
  <si>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</si>
  <si>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</si>
  <si>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</si>
  <si>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</si>
  <si>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</si>
  <si>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</si>
  <si>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</si>
  <si>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</si>
  <si>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</si>
  <si>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</si>
  <si>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</si>
  <si>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</si>
  <si>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</si>
  <si>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</si>
  <si>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</si>
  <si>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</si>
  <si>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</si>
  <si>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</si>
  <si>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</si>
  <si>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</si>
  <si>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</si>
  <si>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</si>
  <si>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</si>
  <si>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</si>
  <si>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</si>
  <si>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</si>
  <si>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</si>
  <si>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</si>
  <si>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</si>
  <si>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</si>
  <si>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</si>
  <si>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</si>
  <si>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</si>
  <si>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</si>
  <si>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</si>
  <si>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</si>
  <si>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</si>
  <si>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</si>
  <si>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</si>
  <si>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</si>
  <si>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</si>
  <si>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</si>
  <si>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</si>
  <si>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</si>
  <si>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</si>
  <si>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</si>
  <si>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</si>
  <si>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</si>
  <si>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</si>
  <si>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</si>
  <si>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</si>
  <si>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</si>
  <si>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</si>
  <si>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</si>
  <si>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</si>
  <si>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</si>
  <si>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</si>
  <si>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</si>
  <si>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</si>
  <si>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</si>
  <si>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</si>
  <si>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</si>
  <si>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</si>
  <si>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</si>
  <si>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</si>
  <si>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</si>
  <si>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</si>
  <si>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</si>
  <si>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</si>
  <si>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</si>
  <si>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</si>
  <si>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</si>
  <si>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</si>
  <si>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</si>
  <si>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</si>
  <si>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</si>
  <si>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</si>
  <si>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</si>
  <si>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</si>
  <si>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</si>
  <si>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</si>
  <si>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</si>
  <si>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</si>
  <si>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</si>
  <si>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</si>
  <si>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</si>
  <si>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</si>
  <si>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</si>
  <si>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</si>
  <si>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</si>
  <si>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</si>
  <si>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</si>
  <si>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</si>
  <si>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</si>
  <si>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</si>
  <si>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</si>
  <si>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</si>
  <si>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</si>
  <si>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</si>
  <si>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</si>
  <si>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</si>
  <si>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</si>
  <si>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</si>
  <si>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</si>
  <si>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</si>
  <si>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</si>
  <si>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</si>
  <si>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</si>
  <si>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</si>
  <si>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</si>
  <si>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</si>
  <si>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</si>
  <si>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</si>
  <si>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</si>
  <si>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</si>
  <si>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</si>
  <si>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</si>
  <si>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</si>
  <si>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</si>
  <si>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</si>
  <si>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</si>
  <si>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</si>
  <si>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</si>
  <si>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</si>
  <si>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</si>
  <si>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</si>
  <si>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</si>
  <si>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</si>
  <si>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</si>
  <si>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</si>
  <si>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</si>
  <si>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</si>
  <si>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</si>
  <si>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</si>
  <si>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</si>
  <si>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</si>
  <si>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</si>
  <si>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</si>
  <si>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</si>
  <si>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</si>
  <si>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</si>
  <si>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</si>
  <si>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</si>
  <si>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</si>
  <si>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</si>
  <si>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</si>
  <si>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</si>
  <si>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</si>
  <si>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</si>
  <si>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</si>
  <si>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</si>
  <si>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</si>
  <si>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</si>
  <si>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</si>
  <si>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</si>
  <si>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</si>
  <si>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</si>
  <si>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</si>
  <si>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</si>
  <si>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</si>
  <si>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</si>
  <si>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</si>
  <si>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</si>
  <si>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</si>
  <si>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</si>
  <si>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</si>
  <si>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</si>
  <si>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</si>
  <si>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</si>
  <si>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</si>
  <si>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</si>
  <si>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</si>
  <si>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</si>
  <si>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</si>
  <si>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</si>
  <si>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</si>
  <si>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</si>
  <si>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</si>
  <si>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</si>
  <si>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</si>
  <si>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</si>
  <si>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</si>
  <si>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</si>
  <si>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</si>
  <si>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</si>
  <si>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</si>
  <si>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</si>
  <si>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</si>
  <si>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</si>
  <si>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</si>
  <si>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</si>
  <si>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</si>
  <si>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</si>
  <si>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</si>
  <si>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</si>
  <si>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</si>
  <si>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</si>
  <si>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</si>
  <si>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</si>
  <si>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</si>
  <si>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</si>
  <si>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</si>
  <si>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</si>
  <si>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</si>
  <si>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</si>
  <si>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</si>
  <si>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</si>
  <si>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</si>
  <si>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</si>
  <si>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</si>
  <si>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</si>
  <si>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</si>
  <si>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</si>
  <si>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</si>
  <si>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</si>
  <si>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</si>
  <si>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</si>
  <si>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</si>
  <si>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</si>
  <si>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</si>
  <si>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</si>
  <si>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</si>
  <si>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</si>
  <si>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</si>
  <si>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</si>
  <si>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</si>
  <si>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</si>
  <si>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</si>
  <si>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</si>
  <si>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</si>
  <si>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</si>
  <si>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</si>
  <si>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</si>
  <si>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</si>
  <si>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</si>
  <si>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</si>
  <si>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</si>
  <si>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</si>
  <si>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</si>
  <si>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</si>
  <si>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</si>
  <si>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</si>
  <si>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</si>
  <si>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</si>
  <si>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</si>
  <si>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</si>
  <si>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</si>
  <si>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</si>
  <si>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</si>
  <si>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</si>
  <si>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</si>
  <si>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</si>
  <si>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</si>
  <si>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</si>
  <si>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</si>
  <si>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</si>
  <si>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</si>
  <si>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</si>
  <si>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</si>
  <si>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</si>
  <si>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</si>
  <si>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</si>
  <si>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</si>
  <si>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</si>
  <si>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</si>
  <si>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</si>
  <si>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</si>
  <si>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</si>
  <si>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</si>
  <si>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</si>
  <si>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</si>
  <si>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</si>
  <si>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</si>
  <si>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</si>
  <si>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</si>
  <si>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</si>
  <si>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</si>
  <si>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</si>
  <si>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</si>
  <si>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</si>
  <si>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</si>
  <si>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</si>
  <si>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</si>
  <si>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</si>
  <si>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</si>
  <si>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</si>
  <si>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</si>
  <si>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</si>
  <si>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</si>
  <si>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</si>
  <si>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</si>
  <si>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</si>
  <si>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</si>
  <si>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</si>
  <si>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</si>
  <si>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</si>
  <si>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</si>
  <si>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</si>
  <si>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</si>
  <si>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</si>
  <si>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</si>
  <si>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</si>
  <si>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</si>
  <si>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</si>
  <si>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</si>
  <si>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</si>
  <si>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</si>
  <si>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</si>
  <si>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</si>
  <si>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</si>
  <si>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</si>
  <si>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</si>
  <si>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</si>
  <si>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</si>
  <si>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</si>
  <si>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</si>
  <si>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</si>
  <si>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</si>
  <si>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</si>
  <si>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</si>
  <si>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</si>
  <si>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</si>
  <si>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</si>
  <si>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</si>
  <si>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</si>
  <si>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</si>
  <si>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</si>
  <si>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</si>
  <si>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</si>
  <si>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</si>
  <si>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</si>
  <si>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</si>
  <si>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</si>
  <si>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</si>
  <si>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</si>
  <si>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</si>
  <si>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</si>
  <si>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</si>
  <si>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</si>
  <si>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</si>
  <si>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</si>
  <si>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</si>
  <si>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</si>
  <si>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</si>
  <si>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</si>
  <si>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</si>
  <si>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</si>
  <si>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</si>
  <si>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</si>
  <si>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</si>
  <si>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</si>
  <si>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</si>
  <si>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</si>
  <si>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</si>
  <si>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</si>
  <si>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</si>
  <si>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</si>
  <si>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</si>
  <si>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</si>
  <si>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</si>
  <si>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</si>
  <si>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</si>
  <si>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</si>
  <si>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</si>
  <si>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</si>
  <si>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</si>
  <si>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</si>
  <si>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</si>
  <si>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</si>
  <si>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</si>
  <si>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</si>
  <si>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</si>
  <si>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</si>
  <si>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</si>
  <si>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</si>
  <si>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</si>
  <si>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</si>
  <si>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</si>
  <si>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</si>
  <si>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</si>
  <si>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</si>
  <si>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</si>
  <si>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</si>
  <si>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</si>
  <si>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</si>
  <si>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</si>
  <si>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</si>
  <si>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</si>
  <si>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</si>
  <si>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</si>
  <si>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</si>
  <si>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</si>
  <si>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</si>
  <si>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</si>
  <si>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</si>
  <si>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</si>
  <si>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</si>
  <si>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</si>
  <si>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</si>
  <si>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</si>
  <si>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</si>
  <si>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</si>
  <si>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</si>
  <si>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</si>
  <si>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</si>
  <si>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</si>
  <si>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</si>
  <si>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</si>
  <si>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</si>
  <si>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</si>
  <si>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</si>
  <si>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</si>
  <si>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</si>
  <si>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</si>
  <si>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</si>
  <si>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</si>
  <si>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</si>
  <si>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</si>
  <si>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</si>
  <si>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</si>
  <si>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</si>
  <si>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</si>
  <si>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</si>
  <si>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</si>
  <si>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</si>
  <si>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</si>
  <si>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</si>
  <si>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</si>
  <si>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</si>
  <si>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</si>
  <si>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</si>
  <si>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</si>
  <si>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</si>
  <si>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</si>
  <si>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</si>
  <si>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</si>
  <si>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</si>
  <si>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</si>
  <si>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</si>
  <si>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</si>
  <si>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</si>
  <si>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</si>
  <si>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</si>
  <si>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</si>
  <si>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</si>
  <si>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</si>
  <si>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</si>
  <si>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</si>
  <si>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</si>
  <si>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</si>
  <si>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</si>
  <si>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</si>
  <si>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</si>
  <si>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</si>
  <si>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</si>
  <si>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</si>
  <si>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</si>
  <si>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</si>
  <si>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</si>
  <si>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</si>
  <si>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</si>
  <si>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</si>
  <si>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</si>
  <si>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</si>
  <si>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</si>
  <si>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</si>
  <si>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</si>
  <si>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</si>
  <si>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</si>
  <si>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</si>
  <si>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</si>
  <si>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</si>
  <si>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</si>
  <si>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</si>
  <si>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</si>
  <si>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</si>
  <si>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</si>
  <si>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</si>
  <si>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</si>
  <si>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</si>
  <si>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</si>
  <si>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</si>
  <si>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</si>
  <si>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</si>
  <si>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</si>
  <si>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</si>
  <si>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</si>
  <si>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</si>
  <si>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</si>
  <si>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</si>
  <si>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</si>
  <si>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</si>
  <si>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</si>
  <si>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</si>
  <si>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</si>
  <si>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</si>
  <si>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</si>
  <si>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</si>
  <si>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</si>
  <si>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</si>
  <si>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</si>
  <si>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</si>
  <si>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</si>
  <si>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</si>
  <si>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</si>
  <si>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</si>
  <si>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</si>
  <si>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</si>
  <si>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</si>
  <si>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</si>
  <si>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</si>
  <si>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</si>
  <si>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</si>
  <si>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</si>
  <si>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</si>
  <si>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</si>
  <si>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</si>
  <si>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</si>
  <si>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</si>
  <si>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</si>
  <si>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</si>
  <si>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</si>
  <si>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</si>
  <si>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</si>
  <si>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</si>
  <si>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</si>
  <si>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</si>
  <si>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</si>
  <si>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</si>
  <si>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</si>
  <si>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</si>
  <si>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</si>
  <si>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</si>
  <si>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</si>
  <si>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</si>
  <si>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</si>
  <si>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</si>
  <si>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</si>
  <si>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</si>
  <si>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</si>
  <si>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</si>
  <si>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</si>
  <si>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</si>
  <si>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</si>
  <si>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</si>
  <si>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</si>
  <si>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</si>
  <si>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</si>
  <si>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</si>
  <si>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</si>
  <si>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</si>
  <si>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</si>
  <si>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</si>
  <si>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</si>
  <si>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</si>
  <si>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</si>
  <si>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</si>
  <si>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</si>
  <si>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</si>
  <si>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</si>
  <si>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</si>
  <si>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</si>
  <si>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</si>
  <si>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</si>
  <si>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</si>
  <si>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</si>
  <si>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</si>
  <si>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</si>
  <si>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</si>
  <si>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</si>
  <si>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</si>
  <si>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</si>
  <si>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</si>
  <si>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</si>
  <si>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</si>
  <si>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</si>
  <si>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</si>
  <si>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</si>
  <si>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</si>
  <si>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</si>
  <si>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</si>
  <si>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</si>
  <si>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</si>
  <si>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</si>
  <si>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</si>
  <si>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</si>
  <si>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</si>
  <si>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</si>
  <si>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</si>
  <si>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</si>
  <si>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</si>
  <si>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</si>
  <si>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</si>
  <si>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</si>
  <si>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</si>
  <si>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</si>
  <si>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</si>
  <si>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</si>
  <si>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</si>
  <si>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</si>
  <si>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</si>
  <si>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</si>
  <si>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</si>
  <si>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</si>
  <si>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</si>
  <si>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</si>
  <si>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</si>
  <si>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</si>
  <si>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</si>
  <si>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</si>
  <si>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</si>
  <si>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</si>
  <si>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</si>
  <si>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</si>
  <si>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</si>
  <si>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</si>
  <si>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</si>
  <si>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</si>
  <si>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</si>
  <si>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</si>
  <si>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</si>
  <si>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</si>
  <si>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</si>
  <si>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</si>
  <si>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</si>
  <si>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</si>
  <si>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</si>
  <si>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</si>
  <si>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</si>
  <si>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</si>
  <si>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</si>
  <si>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</si>
  <si>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</si>
  <si>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</si>
  <si>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</si>
  <si>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</si>
  <si>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</si>
  <si>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</si>
  <si>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</si>
  <si>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</si>
  <si>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</si>
  <si>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</si>
  <si>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</si>
  <si>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</si>
  <si>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</si>
  <si>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</si>
  <si>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</si>
  <si>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</si>
  <si>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</si>
  <si>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</si>
  <si>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</si>
  <si>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</si>
  <si>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</si>
  <si>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</si>
  <si>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</si>
  <si>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</si>
  <si>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</si>
  <si>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</si>
  <si>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</si>
  <si>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</si>
  <si>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</si>
  <si>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</si>
  <si>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</si>
  <si>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</si>
  <si>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</si>
  <si>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</si>
  <si>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</si>
  <si>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</si>
  <si>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</si>
  <si>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</si>
  <si>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</si>
  <si>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</si>
  <si>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</si>
  <si>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</si>
  <si>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</si>
  <si>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</si>
  <si>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</si>
  <si>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</si>
  <si>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</si>
  <si>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</si>
  <si>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</si>
  <si>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</si>
  <si>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</si>
  <si>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</si>
  <si>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</si>
  <si>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</si>
  <si>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</si>
  <si>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</si>
  <si>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</si>
  <si>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</si>
  <si>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</si>
  <si>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</si>
  <si>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</si>
  <si>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</si>
  <si>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</si>
  <si>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</si>
  <si>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</si>
  <si>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</si>
  <si>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</si>
  <si>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</si>
  <si>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</si>
  <si>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</si>
  <si>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</si>
  <si>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</si>
  <si>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</si>
  <si>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</si>
  <si>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</si>
  <si>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</si>
  <si>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</si>
  <si>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</si>
  <si>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</si>
  <si>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</si>
  <si>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</si>
  <si>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</si>
  <si>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</si>
  <si>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</si>
  <si>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</si>
  <si>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</si>
  <si>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</si>
  <si>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</si>
  <si>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</si>
  <si>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</si>
  <si>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</si>
  <si>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</si>
  <si>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</si>
  <si>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</si>
  <si>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</si>
  <si>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</si>
  <si>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</si>
  <si>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</si>
  <si>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</si>
  <si>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</si>
  <si>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</si>
  <si>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</si>
  <si>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</si>
  <si>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</si>
  <si>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</si>
  <si>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</si>
  <si>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</si>
  <si>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</si>
  <si>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</si>
  <si>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</si>
  <si>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</si>
  <si>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</si>
  <si>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</si>
  <si>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</si>
  <si>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</si>
  <si>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</si>
  <si>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</si>
  <si>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</si>
  <si>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</si>
  <si>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</si>
  <si>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</si>
  <si>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</si>
  <si>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</si>
  <si>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</si>
  <si>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</si>
  <si>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</si>
  <si>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</si>
  <si>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</si>
  <si>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</si>
  <si>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</si>
  <si>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</si>
  <si>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</si>
  <si>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</si>
  <si>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</si>
  <si>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</si>
  <si>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</si>
  <si>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</si>
  <si>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</si>
  <si>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</si>
  <si>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</si>
  <si>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</si>
  <si>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</si>
  <si>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</si>
  <si>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</si>
  <si>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</si>
  <si>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</si>
  <si>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</si>
  <si>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</si>
  <si>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</si>
  <si>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</si>
  <si>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</si>
  <si>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</si>
  <si>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</si>
  <si>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</si>
  <si>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</si>
  <si>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</si>
  <si>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</si>
  <si>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</si>
  <si>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</si>
  <si>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</si>
  <si>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</si>
  <si>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</si>
  <si>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</si>
  <si>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</si>
  <si>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</si>
  <si>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</si>
  <si>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</si>
  <si>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</si>
  <si>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</si>
  <si>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</si>
  <si>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</si>
  <si>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</si>
  <si>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</si>
  <si>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</si>
  <si>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</si>
  <si>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</si>
  <si>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</si>
  <si>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</si>
  <si>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</si>
  <si>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</si>
  <si>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</si>
  <si>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</si>
  <si>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</si>
  <si>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</si>
  <si>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</si>
  <si>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</si>
  <si>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</si>
  <si>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</si>
  <si>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</si>
  <si>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</si>
  <si>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</si>
  <si>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</si>
  <si>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</si>
  <si>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</si>
  <si>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</si>
  <si>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</si>
  <si>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</si>
  <si>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</si>
  <si>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</si>
  <si>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</si>
  <si>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</si>
  <si>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</si>
  <si>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</si>
  <si>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</si>
  <si>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</si>
  <si>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</si>
  <si>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</si>
  <si>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</si>
  <si>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</si>
  <si>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</si>
  <si>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</si>
  <si>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</si>
  <si>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</si>
  <si>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</si>
  <si>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</si>
  <si>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</si>
  <si>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</si>
  <si>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</si>
  <si>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</si>
  <si>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</si>
  <si>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</si>
  <si>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</si>
  <si>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</si>
  <si>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</si>
  <si>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</si>
  <si>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</si>
  <si>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</si>
  <si>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</si>
  <si>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</si>
  <si>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</si>
  <si>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</si>
  <si>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</si>
  <si>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</si>
  <si>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</si>
  <si>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</si>
  <si>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</si>
  <si>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</si>
  <si>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</si>
  <si>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</si>
  <si>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</si>
  <si>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</si>
  <si>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</si>
  <si>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</si>
  <si>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</si>
  <si>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</si>
  <si>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</si>
  <si>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</si>
  <si>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</si>
  <si>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</si>
  <si>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</si>
  <si>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</si>
  <si>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</si>
  <si>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</si>
  <si>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</si>
  <si>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</si>
  <si>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</si>
  <si>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</si>
  <si>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</si>
  <si>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</si>
  <si>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</si>
  <si>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</si>
  <si>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</si>
  <si>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</si>
  <si>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</si>
  <si>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</si>
  <si>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</si>
  <si>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</si>
  <si>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</si>
  <si>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</si>
  <si>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</si>
  <si>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</si>
  <si>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</si>
  <si>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</si>
  <si>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</si>
  <si>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</si>
  <si>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</si>
  <si>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</si>
  <si>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</si>
  <si>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</si>
  <si>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</si>
  <si>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</si>
  <si>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</si>
  <si>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</si>
  <si>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</si>
  <si>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</si>
  <si>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</si>
  <si>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</si>
  <si>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</si>
  <si>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</si>
  <si>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</si>
  <si>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</si>
  <si>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</si>
  <si>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</si>
  <si>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</si>
  <si>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</si>
  <si>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</si>
  <si>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</si>
  <si>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</si>
  <si>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</si>
  <si>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</si>
  <si>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</si>
  <si>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</si>
  <si>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</si>
  <si>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</si>
  <si>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</si>
  <si>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</si>
  <si>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</si>
  <si>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</si>
  <si>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</si>
  <si>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</si>
  <si>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</si>
  <si>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</si>
  <si>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</si>
  <si>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</si>
  <si>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</si>
  <si>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</si>
  <si>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</si>
  <si>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</si>
  <si>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</si>
  <si>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</si>
  <si>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</si>
  <si>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</si>
  <si>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</si>
  <si>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</si>
  <si>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</si>
  <si>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</si>
  <si>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</si>
  <si>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</si>
  <si>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</si>
  <si>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</si>
  <si>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</si>
  <si>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</si>
  <si>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</si>
  <si>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</si>
  <si>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</si>
  <si>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</si>
  <si>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</si>
  <si>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</si>
  <si>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</si>
  <si>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</si>
  <si>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</si>
  <si>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</si>
  <si>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</si>
  <si>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</si>
  <si>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</si>
  <si>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</si>
  <si>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</si>
  <si>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</si>
  <si>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</si>
  <si>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</si>
  <si>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</si>
  <si>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</si>
  <si>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</si>
  <si>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</si>
  <si>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</si>
  <si>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</si>
  <si>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</si>
  <si>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</si>
  <si>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</si>
  <si>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</si>
  <si>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</si>
  <si>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</si>
  <si>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</si>
  <si>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</si>
  <si>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</si>
  <si>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</si>
  <si>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</si>
  <si>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</si>
  <si>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</si>
  <si>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</si>
  <si>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</si>
  <si>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</si>
  <si>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</si>
  <si>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</si>
  <si>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</si>
  <si>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</si>
  <si>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</si>
  <si>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</si>
  <si>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</si>
  <si>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</si>
  <si>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</si>
  <si>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</si>
  <si>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</si>
  <si>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</si>
  <si>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</si>
  <si>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</si>
  <si>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</si>
  <si>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</si>
  <si>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</si>
  <si>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</si>
  <si>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</si>
  <si>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</si>
  <si>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</si>
  <si>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</si>
  <si>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</si>
  <si>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</si>
  <si>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</si>
  <si>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</si>
  <si>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</si>
  <si>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</si>
  <si>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</si>
  <si>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</si>
  <si>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</si>
  <si>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</si>
  <si>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</si>
  <si>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</si>
  <si>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</si>
  <si>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</si>
  <si>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</si>
  <si>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</si>
  <si>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</si>
  <si>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</si>
  <si>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</si>
  <si>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</si>
  <si>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</si>
  <si>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</si>
  <si>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</si>
  <si>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</si>
  <si>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</si>
  <si>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</si>
  <si>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</si>
  <si>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</si>
  <si>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</si>
  <si>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</si>
  <si>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</si>
  <si>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</si>
  <si>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</si>
  <si>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</si>
  <si>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</si>
  <si>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</si>
  <si>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</si>
  <si>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</si>
  <si>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</si>
  <si>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</si>
  <si>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</si>
  <si>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</si>
  <si>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</si>
  <si>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</si>
  <si>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</si>
  <si>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</si>
  <si>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</si>
  <si>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</si>
  <si>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</si>
  <si>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</si>
  <si>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</si>
  <si>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</si>
  <si>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</si>
  <si>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</si>
  <si>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</si>
  <si>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</si>
  <si>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</si>
  <si>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</si>
  <si>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</si>
  <si>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</si>
  <si>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</si>
  <si>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</si>
  <si>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</si>
  <si>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</si>
  <si>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</si>
  <si>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</si>
  <si>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</si>
  <si>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</si>
  <si>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</si>
  <si>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</si>
  <si>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</si>
  <si>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</si>
  <si>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</si>
  <si>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</si>
  <si>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</si>
  <si>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</si>
  <si>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</si>
  <si>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</si>
  <si>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</si>
  <si>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</si>
  <si>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</si>
  <si>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</si>
  <si>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</si>
  <si>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</si>
  <si>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</si>
  <si>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</si>
  <si>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</si>
  <si>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</si>
  <si>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</si>
  <si>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</si>
  <si>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</si>
  <si>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</si>
  <si>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</si>
  <si>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</si>
  <si>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</si>
  <si>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</si>
  <si>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</si>
  <si>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</si>
  <si>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</si>
  <si>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</si>
  <si>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</si>
  <si>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</si>
  <si>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</si>
  <si>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</si>
  <si>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</si>
  <si>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</si>
  <si>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</si>
  <si>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</si>
  <si>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</si>
  <si>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</si>
  <si>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</si>
  <si>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</si>
  <si>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</si>
  <si>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</si>
  <si>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</si>
  <si>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</si>
  <si>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</si>
  <si>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</si>
  <si>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</si>
  <si>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</si>
  <si>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</si>
  <si>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</si>
  <si>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</si>
  <si>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</si>
  <si>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</si>
  <si>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</si>
  <si>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</si>
  <si>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</si>
  <si>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</si>
  <si>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</si>
  <si>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</si>
  <si>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</si>
  <si>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</si>
  <si>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</si>
  <si>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</si>
  <si>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</si>
  <si>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</si>
  <si>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</si>
  <si>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</si>
  <si>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</si>
  <si>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</si>
  <si>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</si>
  <si>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</si>
  <si>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</si>
  <si>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</si>
  <si>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</si>
  <si>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</si>
  <si>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</si>
  <si>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</si>
  <si>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</si>
  <si>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</si>
  <si>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</si>
  <si>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</si>
  <si>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</si>
  <si>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</si>
  <si>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</si>
  <si>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</si>
  <si>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</si>
  <si>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</si>
  <si>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</si>
  <si>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</si>
  <si>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</si>
  <si>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</si>
  <si>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</si>
  <si>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</si>
  <si>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</si>
  <si>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</si>
  <si>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</si>
  <si>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</si>
  <si>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</si>
  <si>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</si>
  <si>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</si>
  <si>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</si>
  <si>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</si>
  <si>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</si>
  <si>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</si>
  <si>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</si>
  <si>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</si>
  <si>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</si>
  <si>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</si>
  <si>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</si>
  <si>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</si>
  <si>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</si>
  <si>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</si>
  <si>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</si>
  <si>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</si>
  <si>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</si>
  <si>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</si>
  <si>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</si>
  <si>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</si>
  <si>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</si>
  <si>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</si>
  <si>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</si>
  <si>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</si>
  <si>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</si>
  <si>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</si>
  <si>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</si>
  <si>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</si>
  <si>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</si>
  <si>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</si>
  <si>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</si>
  <si>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</si>
  <si>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</si>
  <si>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</si>
  <si>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</si>
  <si>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</si>
  <si>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</si>
  <si>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</si>
  <si>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</si>
  <si>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</si>
  <si>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</si>
  <si>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</si>
  <si>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</si>
  <si>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</si>
  <si>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</si>
  <si>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</si>
  <si>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</si>
  <si>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</si>
  <si>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</si>
  <si>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</si>
  <si>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</si>
  <si>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</si>
  <si>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</si>
  <si>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</si>
  <si>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</si>
  <si>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</si>
  <si>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</si>
  <si>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</si>
  <si>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</si>
  <si>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</si>
  <si>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</si>
  <si>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</si>
  <si>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</si>
  <si>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</si>
  <si>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</si>
  <si>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</si>
  <si>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</si>
  <si>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</si>
  <si>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</si>
  <si>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</si>
  <si>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</si>
  <si>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</si>
  <si>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</si>
  <si>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</si>
  <si>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</si>
  <si>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</si>
  <si>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</si>
  <si>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</si>
  <si>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</si>
  <si>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</si>
  <si>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</si>
  <si>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</si>
  <si>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</si>
  <si>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</si>
  <si>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</si>
  <si>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</si>
  <si>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</si>
  <si>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</si>
  <si>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</si>
  <si>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</si>
  <si>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</si>
  <si>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</si>
  <si>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</si>
  <si>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</si>
  <si>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</si>
  <si>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</si>
  <si>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</si>
  <si>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</si>
  <si>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</si>
  <si>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</si>
  <si>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</si>
  <si>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</si>
  <si>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</si>
  <si>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</si>
  <si>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</si>
  <si>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</si>
  <si>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</si>
  <si>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</si>
  <si>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</si>
  <si>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</si>
  <si>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</si>
  <si>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</si>
  <si>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</si>
  <si>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</si>
  <si>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</si>
  <si>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</si>
  <si>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</si>
  <si>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</si>
  <si>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</si>
  <si>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</si>
  <si>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</si>
  <si>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</si>
  <si>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</si>
  <si>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</si>
  <si>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</si>
  <si>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</si>
  <si>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</si>
  <si>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</si>
  <si>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</si>
  <si>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</si>
  <si>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</si>
  <si>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</si>
  <si>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</si>
  <si>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</si>
  <si>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</si>
  <si>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</si>
  <si>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</si>
  <si>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</si>
  <si>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</si>
  <si>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</si>
  <si>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</si>
  <si>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</si>
  <si>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</si>
  <si>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</si>
  <si>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</si>
  <si>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</si>
  <si>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</si>
  <si>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</si>
  <si>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</si>
  <si>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</si>
  <si>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</si>
  <si>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</si>
  <si>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</si>
  <si>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</si>
  <si>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</si>
  <si>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</si>
  <si>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</si>
  <si>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</si>
  <si>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</si>
  <si>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</si>
  <si>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</si>
  <si>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</si>
  <si>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</si>
  <si>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</si>
  <si>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</si>
  <si>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</si>
  <si>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</si>
  <si>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</si>
  <si>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</si>
  <si>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</si>
  <si>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</si>
  <si>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</si>
  <si>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</si>
  <si>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</si>
  <si>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</si>
  <si>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</si>
  <si>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</si>
  <si>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</si>
  <si>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</si>
  <si>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</si>
  <si>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</si>
  <si>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</si>
  <si>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</si>
  <si>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</si>
  <si>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</si>
  <si>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</si>
  <si>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</si>
  <si>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</si>
  <si>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</si>
  <si>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</si>
  <si>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</si>
  <si>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</si>
  <si>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</si>
  <si>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</si>
  <si>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</si>
  <si>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</si>
  <si>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</si>
  <si>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</si>
  <si>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</si>
  <si>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</si>
  <si>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</si>
  <si>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</si>
  <si>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</si>
  <si>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</si>
  <si>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</si>
  <si>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</si>
  <si>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</si>
  <si>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</si>
  <si>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</si>
  <si>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</si>
  <si>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</si>
  <si>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</si>
  <si>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</si>
  <si>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</si>
  <si>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</si>
  <si>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</si>
  <si>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</si>
  <si>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</si>
  <si>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</si>
  <si>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</si>
  <si>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</si>
  <si>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</si>
  <si>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</si>
  <si>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</si>
  <si>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</si>
  <si>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</si>
  <si>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</si>
  <si>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</si>
  <si>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</si>
  <si>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</si>
  <si>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</si>
  <si>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</si>
  <si>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</si>
  <si>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</si>
  <si>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</si>
  <si>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</si>
  <si>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</si>
  <si>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</si>
  <si>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</si>
  <si>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</si>
  <si>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</si>
  <si>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</si>
  <si>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</si>
  <si>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</si>
  <si>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</si>
  <si>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</si>
  <si>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</si>
  <si>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</si>
  <si>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</si>
  <si>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</si>
  <si>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</si>
  <si>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</si>
  <si>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</si>
  <si>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</si>
  <si>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</si>
  <si>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</si>
  <si>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</si>
  <si>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</si>
  <si>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</si>
  <si>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</si>
  <si>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</si>
  <si>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</si>
  <si>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</si>
  <si>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</si>
  <si>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</si>
  <si>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</si>
  <si>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</si>
  <si>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</si>
  <si>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</si>
  <si>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</si>
  <si>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</si>
  <si>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</si>
  <si>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</si>
  <si>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</si>
  <si>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</si>
  <si>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</si>
  <si>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</si>
  <si>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</si>
  <si>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</si>
  <si>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</si>
  <si>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</si>
  <si>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</si>
  <si>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</si>
  <si>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</si>
  <si>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</si>
  <si>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</si>
  <si>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</si>
  <si>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</si>
  <si>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</si>
  <si>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</si>
  <si>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</si>
  <si>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</si>
  <si>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</si>
  <si>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</si>
  <si>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</si>
  <si>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</si>
  <si>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</si>
  <si>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</si>
  <si>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</si>
  <si>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</si>
  <si>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</si>
  <si>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</si>
  <si>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</si>
  <si>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</si>
  <si>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</si>
  <si>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</si>
  <si>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</si>
  <si>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</si>
  <si>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</si>
  <si>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</si>
  <si>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</si>
  <si>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</si>
  <si>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</si>
  <si>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</si>
  <si>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</si>
  <si>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</si>
  <si>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</si>
  <si>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</si>
  <si>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</si>
  <si>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</si>
  <si>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</si>
  <si>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</si>
  <si>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</si>
  <si>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</si>
  <si>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</si>
  <si>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</si>
  <si>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</si>
  <si>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</si>
  <si>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</si>
  <si>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</si>
  <si>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</si>
  <si>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</si>
  <si>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</si>
  <si>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</si>
  <si>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</si>
  <si>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</si>
  <si>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</si>
  <si>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</si>
  <si>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</si>
  <si>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</si>
  <si>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</si>
  <si>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</si>
  <si>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</si>
  <si>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</si>
  <si>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</si>
  <si>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</si>
  <si>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</si>
  <si>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</si>
  <si>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</si>
  <si>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</si>
  <si>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</si>
  <si>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</si>
  <si>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</si>
  <si>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</si>
  <si>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</si>
  <si>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</si>
  <si>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</si>
  <si>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</si>
  <si>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</si>
  <si>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</si>
  <si>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</si>
  <si>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</si>
  <si>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</si>
  <si>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</si>
  <si>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</si>
  <si>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</si>
  <si>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</si>
  <si>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</si>
  <si>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</si>
  <si>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</si>
  <si>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</si>
  <si>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</si>
  <si>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</si>
  <si>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</si>
  <si>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</si>
  <si>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</si>
  <si>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</si>
  <si>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</si>
  <si>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</si>
  <si>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</si>
  <si>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</si>
  <si>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</si>
  <si>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</si>
  <si>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</si>
  <si>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</si>
  <si>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</si>
  <si>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</si>
  <si>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</si>
  <si>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</si>
  <si>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</si>
  <si>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</si>
  <si>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</si>
  <si>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</si>
  <si>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</si>
  <si>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</si>
  <si>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</si>
  <si>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</si>
  <si>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</si>
  <si>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</si>
  <si>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</si>
  <si>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</si>
  <si>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</si>
  <si>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</si>
  <si>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</si>
  <si>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</si>
  <si>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</si>
  <si>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</si>
  <si>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</si>
  <si>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</si>
  <si>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</si>
  <si>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</si>
  <si>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</si>
  <si>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</si>
  <si>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</si>
  <si>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</si>
  <si>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</si>
  <si>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</si>
  <si>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</si>
  <si>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</si>
  <si>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</si>
  <si>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</si>
  <si>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</si>
  <si>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</si>
  <si>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</si>
  <si>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</si>
  <si>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</si>
  <si>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</si>
  <si>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</si>
  <si>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</si>
  <si>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</si>
  <si>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</si>
  <si>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</si>
  <si>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</si>
  <si>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</si>
  <si>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</si>
  <si>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</si>
  <si>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</si>
  <si>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</si>
  <si>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</si>
  <si>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</si>
  <si>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</si>
  <si>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</si>
  <si>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</si>
  <si>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</si>
  <si>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</si>
  <si>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</si>
  <si>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</si>
  <si>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</si>
  <si>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</si>
  <si>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</si>
  <si>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</si>
  <si>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</si>
  <si>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</si>
  <si>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</si>
  <si>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</si>
  <si>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</si>
  <si>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</si>
  <si>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</si>
  <si>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</si>
  <si>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</si>
  <si>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</si>
  <si>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</si>
  <si>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</si>
  <si>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</si>
  <si>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</si>
  <si>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</si>
  <si>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</si>
  <si>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</si>
  <si>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</si>
  <si>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</si>
  <si>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</si>
  <si>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</si>
  <si>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</si>
  <si>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</si>
  <si>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</si>
  <si>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</si>
  <si>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</si>
  <si>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</si>
  <si>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</si>
  <si>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</si>
  <si>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</si>
  <si>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</si>
  <si>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</si>
  <si>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</si>
  <si>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</si>
  <si>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</si>
  <si>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</si>
  <si>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</si>
  <si>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</si>
  <si>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</si>
  <si>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</si>
  <si>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</si>
  <si>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</si>
  <si>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</si>
  <si>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</si>
  <si>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</si>
  <si>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</si>
  <si>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</si>
  <si>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</si>
  <si>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</si>
  <si>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</si>
  <si>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</si>
  <si>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</si>
  <si>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</si>
  <si>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</si>
  <si>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</si>
  <si>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</si>
  <si>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</si>
  <si>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</si>
  <si>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</si>
  <si>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</si>
  <si>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</si>
  <si>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</si>
  <si>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</si>
  <si>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</si>
  <si>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</si>
  <si>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</si>
  <si>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</si>
  <si>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</si>
  <si>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</si>
  <si>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</si>
  <si>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</si>
  <si>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</si>
  <si>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</si>
  <si>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</si>
  <si>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</si>
  <si>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</si>
  <si>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</si>
  <si>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</si>
  <si>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</si>
  <si>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</si>
  <si>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</si>
  <si>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</si>
  <si>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</si>
  <si>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</si>
  <si>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</si>
  <si>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</si>
  <si>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</si>
  <si>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</si>
  <si>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</si>
  <si>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</si>
  <si>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</si>
  <si>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</si>
  <si>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</si>
  <si>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</si>
  <si>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</si>
  <si>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</si>
  <si>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</si>
  <si>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</si>
  <si>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</si>
  <si>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</si>
  <si>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</si>
  <si>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</si>
  <si>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</si>
  <si>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</si>
  <si>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</si>
  <si>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</si>
  <si>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</si>
  <si>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</si>
  <si>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</si>
  <si>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</si>
  <si>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</si>
  <si>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</si>
  <si>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</si>
  <si>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</si>
  <si>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</si>
  <si>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</si>
  <si>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</si>
  <si>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</si>
  <si>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</si>
  <si>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</si>
  <si>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</si>
  <si>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</si>
  <si>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</si>
  <si>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</si>
  <si>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</si>
  <si>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</si>
  <si>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</si>
  <si>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</si>
  <si>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</si>
  <si>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</si>
  <si>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</si>
  <si>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</si>
  <si>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</si>
  <si>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</si>
  <si>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</si>
  <si>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</si>
  <si>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</si>
  <si>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</si>
  <si>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</si>
  <si>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</si>
  <si>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</si>
  <si>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</si>
  <si>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</si>
  <si>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</si>
  <si>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</si>
  <si>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</si>
  <si>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</si>
  <si>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</si>
  <si>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</si>
  <si>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</si>
  <si>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</si>
  <si>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</si>
  <si>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</si>
  <si>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</si>
  <si>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</si>
  <si>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</si>
  <si>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</si>
  <si>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</si>
  <si>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</si>
  <si>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</si>
  <si>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</si>
  <si>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</si>
  <si>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</si>
  <si>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</si>
  <si>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</si>
  <si>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</si>
  <si>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</si>
  <si>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</si>
  <si>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</si>
  <si>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</si>
  <si>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</si>
  <si>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</si>
  <si>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</si>
  <si>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</si>
  <si>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</si>
  <si>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</si>
  <si>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</si>
  <si>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</si>
  <si>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</si>
  <si>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</si>
  <si>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</si>
  <si>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</si>
  <si>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</si>
  <si>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</si>
  <si>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</si>
  <si>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</si>
  <si>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</si>
  <si>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</si>
  <si>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</si>
  <si>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</si>
  <si>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</si>
  <si>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</si>
  <si>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</si>
  <si>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</si>
  <si>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</si>
  <si>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</si>
  <si>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</si>
  <si>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</si>
  <si>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</si>
  <si>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</si>
  <si>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</si>
  <si>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</si>
  <si>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</si>
  <si>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</si>
  <si>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</si>
  <si>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</si>
  <si>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</si>
  <si>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</si>
  <si>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</si>
  <si>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</si>
  <si>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</si>
  <si>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</si>
  <si>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</si>
  <si>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</si>
  <si>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</si>
  <si>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</si>
  <si>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</si>
  <si>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</si>
  <si>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</si>
  <si>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</si>
  <si>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</si>
  <si>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</si>
  <si>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</si>
  <si>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</si>
  <si>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</si>
  <si>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</si>
  <si>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</si>
  <si>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</si>
  <si>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</si>
  <si>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</si>
  <si>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</si>
  <si>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</si>
  <si>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</si>
  <si>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</si>
  <si>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</si>
  <si>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</si>
  <si>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</si>
  <si>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</si>
  <si>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</si>
  <si>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</si>
  <si>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</si>
  <si>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</si>
  <si>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</si>
  <si>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</si>
  <si>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</si>
  <si>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</si>
  <si>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</si>
  <si>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</si>
  <si>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</si>
  <si>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</si>
  <si>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</si>
  <si>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</si>
  <si>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</si>
  <si>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</si>
  <si>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</si>
  <si>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</si>
  <si>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</si>
  <si>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</si>
  <si>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</si>
  <si>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</si>
  <si>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</si>
  <si>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</si>
  <si>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</si>
  <si>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</si>
  <si>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</si>
  <si>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</si>
  <si>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</si>
  <si>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</si>
  <si>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</si>
  <si>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</si>
  <si>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</si>
  <si>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</si>
  <si>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</si>
  <si>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</si>
  <si>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</si>
  <si>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</si>
  <si>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</si>
  <si>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</si>
  <si>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</si>
  <si>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</si>
  <si>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</si>
  <si>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</si>
  <si>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</si>
  <si>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</si>
  <si>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</si>
  <si>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</si>
  <si>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</si>
  <si>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</si>
  <si>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</si>
  <si>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</si>
  <si>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</si>
  <si>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</si>
  <si>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</si>
  <si>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</si>
  <si>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</si>
  <si>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</si>
  <si>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</si>
  <si>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</si>
  <si>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</si>
  <si>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</si>
  <si>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</si>
  <si>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</si>
  <si>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</si>
  <si>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</si>
  <si>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</si>
  <si>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</si>
  <si>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</si>
  <si>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</si>
  <si>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</si>
  <si>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</si>
  <si>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</si>
  <si>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</si>
  <si>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</si>
  <si>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</si>
  <si>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</si>
  <si>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</si>
  <si>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</si>
  <si>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</si>
  <si>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</si>
  <si>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</si>
  <si>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</si>
  <si>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</si>
  <si>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</si>
  <si>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</si>
  <si>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</si>
  <si>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</si>
  <si>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</si>
  <si>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</si>
  <si>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</si>
  <si>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</si>
  <si>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</si>
  <si>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</si>
  <si>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</si>
  <si>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</si>
  <si>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</si>
  <si>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</si>
  <si>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</si>
  <si>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</si>
  <si>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</si>
  <si>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</si>
  <si>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</si>
  <si>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</si>
  <si>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</si>
  <si>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</si>
  <si>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</si>
  <si>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</si>
  <si>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</si>
  <si>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</si>
  <si>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</si>
  <si>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</si>
  <si>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</si>
  <si>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</si>
  <si>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</si>
  <si>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</si>
  <si>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</si>
  <si>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</si>
  <si>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</si>
  <si>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</si>
  <si>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</si>
  <si>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</si>
  <si>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</si>
  <si>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</si>
  <si>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</si>
  <si>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</si>
  <si>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</si>
  <si>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</si>
  <si>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</si>
  <si>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</si>
  <si>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</si>
  <si>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</si>
  <si>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</si>
  <si>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</si>
  <si>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</si>
  <si>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</si>
  <si>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</si>
  <si>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</si>
  <si>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</si>
  <si>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</si>
  <si>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</si>
  <si>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</si>
  <si>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</si>
  <si>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</si>
  <si>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</si>
  <si>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</si>
  <si>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</si>
  <si>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</si>
  <si>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</si>
  <si>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</si>
  <si>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</si>
  <si>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</si>
  <si>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</si>
  <si>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</si>
  <si>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</si>
  <si>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</si>
  <si>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</si>
  <si>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</si>
  <si>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</si>
  <si>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</si>
  <si>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</si>
  <si>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</si>
  <si>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</si>
  <si>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</si>
  <si>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</si>
  <si>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</si>
  <si>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</si>
  <si>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</si>
  <si>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</si>
  <si>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</si>
  <si>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</si>
  <si>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</si>
  <si>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</si>
  <si>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</si>
  <si>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</si>
  <si>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</si>
  <si>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</si>
  <si>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</si>
  <si>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</si>
  <si>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</si>
  <si>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</si>
  <si>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</si>
  <si>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</si>
  <si>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</si>
  <si>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</si>
  <si>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</si>
  <si>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</si>
  <si>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</si>
  <si>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</si>
  <si>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</si>
  <si>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</si>
  <si>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</si>
  <si>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</si>
  <si>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</si>
  <si>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</si>
  <si>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</si>
  <si>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</si>
  <si>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</si>
  <si>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</si>
  <si>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</si>
  <si>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</si>
  <si>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</si>
  <si>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</si>
  <si>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</si>
  <si>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</si>
  <si>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</si>
  <si>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</si>
  <si>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</si>
  <si>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</si>
  <si>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</si>
  <si>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</si>
  <si>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</si>
  <si>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</si>
  <si>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</si>
  <si>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</si>
  <si>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</si>
  <si>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</si>
  <si>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</si>
  <si>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</si>
  <si>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</si>
  <si>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</si>
  <si>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</si>
  <si>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</si>
  <si>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</si>
  <si>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</si>
  <si>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</si>
  <si>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</si>
  <si>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</si>
  <si>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</si>
  <si>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</si>
  <si>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</si>
  <si>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</si>
  <si>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</si>
  <si>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</si>
  <si>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</si>
  <si>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</si>
  <si>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</si>
  <si>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</si>
  <si>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</si>
  <si>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</si>
  <si>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</si>
  <si>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</si>
  <si>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</si>
  <si>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</si>
  <si>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</si>
  <si>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</si>
  <si>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</si>
  <si>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</si>
  <si>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</si>
  <si>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</si>
  <si>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</si>
  <si>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</si>
  <si>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</si>
  <si>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</si>
  <si>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</si>
  <si>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</si>
  <si>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</si>
  <si>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</si>
  <si>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</si>
  <si>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</si>
  <si>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</si>
  <si>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</si>
  <si>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</si>
  <si>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</si>
  <si>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</si>
  <si>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</si>
  <si>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</si>
  <si>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</si>
  <si>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</si>
  <si>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</si>
  <si>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</si>
  <si>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</si>
  <si>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</si>
  <si>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</si>
  <si>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</si>
  <si>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</si>
  <si>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</si>
  <si>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</si>
  <si>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</si>
  <si>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</si>
  <si>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</si>
  <si>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</si>
  <si>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</si>
  <si>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</si>
  <si>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</si>
  <si>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</si>
  <si>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</si>
  <si>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</si>
  <si>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</si>
  <si>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</si>
  <si>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</si>
  <si>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</si>
  <si>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</si>
  <si>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</si>
  <si>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</si>
  <si>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</si>
  <si>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</si>
  <si>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</si>
  <si>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</si>
  <si>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</si>
  <si>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</si>
  <si>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</si>
  <si>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</si>
  <si>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</si>
  <si>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</si>
  <si>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</si>
  <si>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</si>
  <si>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</si>
  <si>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</si>
  <si>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</si>
  <si>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</si>
  <si>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</si>
  <si>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</si>
  <si>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</si>
  <si>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</si>
  <si>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</si>
  <si>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</si>
  <si>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</si>
  <si>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</si>
  <si>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</si>
  <si>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</si>
  <si>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</si>
  <si>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</si>
  <si>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</si>
  <si>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</si>
  <si>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</si>
  <si>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</si>
  <si>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</si>
  <si>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</si>
  <si>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</si>
  <si>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</si>
  <si>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</si>
  <si>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</si>
  <si>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</si>
  <si>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</si>
  <si>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</si>
  <si>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</si>
  <si>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</si>
  <si>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</si>
  <si>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</si>
  <si>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</si>
  <si>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</si>
  <si>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</si>
  <si>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</si>
  <si>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</si>
  <si>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</si>
  <si>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</si>
  <si>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</si>
  <si>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</si>
  <si>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</si>
  <si>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</si>
  <si>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</si>
  <si>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</si>
  <si>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</si>
  <si>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</si>
  <si>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</si>
  <si>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</si>
  <si>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</si>
  <si>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</si>
  <si>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</si>
  <si>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</si>
  <si>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</si>
  <si>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</si>
  <si>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</si>
  <si>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</si>
  <si>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</si>
  <si>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</si>
  <si>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</si>
  <si>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</si>
  <si>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</si>
  <si>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</si>
  <si>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</si>
  <si>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</si>
  <si>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</si>
  <si>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</si>
  <si>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</si>
  <si>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</si>
  <si>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</si>
  <si>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</si>
  <si>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</si>
  <si>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</si>
  <si>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</si>
  <si>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</si>
  <si>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</si>
  <si>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</si>
  <si>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</si>
  <si>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</si>
  <si>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</si>
  <si>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</si>
  <si>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</si>
  <si>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</si>
  <si>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</si>
  <si>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</si>
  <si>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</si>
  <si>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</si>
  <si>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</si>
  <si>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</si>
  <si>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</si>
  <si>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</si>
  <si>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</si>
  <si>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</si>
  <si>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</si>
  <si>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</si>
  <si>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</si>
  <si>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</si>
  <si>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</si>
  <si>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</si>
  <si>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</si>
  <si>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</si>
  <si>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</si>
  <si>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</si>
  <si>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</si>
  <si>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</si>
  <si>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</si>
  <si>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</si>
  <si>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</si>
  <si>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</si>
  <si>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</si>
  <si>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</si>
  <si>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</si>
  <si>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</si>
  <si>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</si>
  <si>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</si>
  <si>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</si>
  <si>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</si>
  <si>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</si>
  <si>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</si>
  <si>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</si>
  <si>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</si>
  <si>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</si>
  <si>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</si>
  <si>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</si>
  <si>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</si>
  <si>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</si>
  <si>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</si>
  <si>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</si>
  <si>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</si>
  <si>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</si>
  <si>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</si>
  <si>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</si>
  <si>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</si>
  <si>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</si>
  <si>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</si>
  <si>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</si>
  <si>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</si>
  <si>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</si>
  <si>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</si>
  <si>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</si>
  <si>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</si>
  <si>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</si>
  <si>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</si>
  <si>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</si>
  <si>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</si>
  <si>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</si>
  <si>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</si>
  <si>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</si>
  <si>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</si>
  <si>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</si>
  <si>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</si>
  <si>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</si>
  <si>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</si>
  <si>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</si>
  <si>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</si>
  <si>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</si>
  <si>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</si>
  <si>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</si>
  <si>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</si>
  <si>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</si>
  <si>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</si>
  <si>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</si>
  <si>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</si>
  <si>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</si>
  <si>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</si>
  <si>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</si>
  <si>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</si>
  <si>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</si>
  <si>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</si>
  <si>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</si>
  <si>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</si>
  <si>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</si>
  <si>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</si>
  <si>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</si>
  <si>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</si>
  <si>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</si>
  <si>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</si>
  <si>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</si>
  <si>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</si>
  <si>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</si>
  <si>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</si>
  <si>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</si>
  <si>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</si>
  <si>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</si>
  <si>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</si>
  <si>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</si>
  <si>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</si>
  <si>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</si>
  <si>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</si>
  <si>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</si>
  <si>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</si>
  <si>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</si>
  <si>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</si>
  <si>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</si>
  <si>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</si>
  <si>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</si>
  <si>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</si>
  <si>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</si>
  <si>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</si>
  <si>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</si>
  <si>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</si>
  <si>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</si>
  <si>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</si>
  <si>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</si>
  <si>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</si>
  <si>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</si>
  <si>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</si>
  <si>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</si>
  <si>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</si>
  <si>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</si>
  <si>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</si>
  <si>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</si>
  <si>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</si>
  <si>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</si>
  <si>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</si>
  <si>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</si>
  <si>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</si>
  <si>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</si>
  <si>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</si>
  <si>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</si>
  <si>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</si>
  <si>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</si>
  <si>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</si>
  <si>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</si>
  <si>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</si>
  <si>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</si>
  <si>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</si>
  <si>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</si>
  <si>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</si>
  <si>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</si>
  <si>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</si>
  <si>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</si>
  <si>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</si>
  <si>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</si>
  <si>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</si>
  <si>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</si>
  <si>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</si>
  <si>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</si>
  <si>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</si>
  <si>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</si>
  <si>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</si>
  <si>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</si>
  <si>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</si>
  <si>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</si>
  <si>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</si>
  <si>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</si>
  <si>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</si>
  <si>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</si>
  <si>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</si>
  <si>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</si>
  <si>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</si>
  <si>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</si>
  <si>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</si>
  <si>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</si>
  <si>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</si>
  <si>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</si>
  <si>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</si>
  <si>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</si>
  <si>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</si>
  <si>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</si>
  <si>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</si>
  <si>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</si>
  <si>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</si>
  <si>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</si>
  <si>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</si>
  <si>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</si>
  <si>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</si>
  <si>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</si>
  <si>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</si>
  <si>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</si>
  <si>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</si>
  <si>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</si>
  <si>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</si>
  <si>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</si>
  <si>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</si>
  <si>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</si>
  <si>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</si>
  <si>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</si>
  <si>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</si>
  <si>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</si>
  <si>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</si>
  <si>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</si>
  <si>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</si>
  <si>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</si>
  <si>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</si>
  <si>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</si>
  <si>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</si>
  <si>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</si>
  <si>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</si>
  <si>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</si>
  <si>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</si>
  <si>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</si>
  <si>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</si>
  <si>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</si>
  <si>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</si>
  <si>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</si>
  <si>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</si>
  <si>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</si>
  <si>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</si>
  <si>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</si>
  <si>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</si>
  <si>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</si>
  <si>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</si>
  <si>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</si>
  <si>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</si>
  <si>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</si>
  <si>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</si>
  <si>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</si>
  <si>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</si>
  <si>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</si>
  <si>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</si>
  <si>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</si>
  <si>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</si>
  <si>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</si>
  <si>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</si>
  <si>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</si>
  <si>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</si>
  <si>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</si>
  <si>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</si>
  <si>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</si>
  <si>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</si>
  <si>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</si>
  <si>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</si>
  <si>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</si>
  <si>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</si>
  <si>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</si>
  <si>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</si>
  <si>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</si>
  <si>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</si>
  <si>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</si>
  <si>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</si>
  <si>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</si>
  <si>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</si>
  <si>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</si>
  <si>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</si>
  <si>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</si>
  <si>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</si>
  <si>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</si>
  <si>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</si>
  <si>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</si>
  <si>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</si>
  <si>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</si>
  <si>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</si>
  <si>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</si>
  <si>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</si>
  <si>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</si>
  <si>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</si>
  <si>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</si>
  <si>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</si>
  <si>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</si>
  <si>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</si>
  <si>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</si>
  <si>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</si>
  <si>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</si>
  <si>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</si>
  <si>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</si>
  <si>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</si>
  <si>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</si>
  <si>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</si>
  <si>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</si>
  <si>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</si>
  <si>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</si>
  <si>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</si>
  <si>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</si>
  <si>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</si>
  <si>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</si>
  <si>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</si>
  <si>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</si>
  <si>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</si>
  <si>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</si>
  <si>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</si>
  <si>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</si>
  <si>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</si>
  <si>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</si>
  <si>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</si>
  <si>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</si>
  <si>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</si>
  <si>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</si>
  <si>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</si>
  <si>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</si>
  <si>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</si>
  <si>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</si>
  <si>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</si>
  <si>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</si>
  <si>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</si>
  <si>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</si>
  <si>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</si>
  <si>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</si>
  <si>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</si>
  <si>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</si>
  <si>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</si>
  <si>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</si>
  <si>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</si>
  <si>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</si>
  <si>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</si>
  <si>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</si>
  <si>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</si>
  <si>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</si>
  <si>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</si>
  <si>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</si>
  <si>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</si>
  <si>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</si>
  <si>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</si>
  <si>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</si>
  <si>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</si>
  <si>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</si>
  <si>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</si>
  <si>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</si>
  <si>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</si>
  <si>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</si>
  <si>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</si>
  <si>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</si>
  <si>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</si>
  <si>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</si>
  <si>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</si>
  <si>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</si>
  <si>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</si>
  <si>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</si>
  <si>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</si>
  <si>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</si>
  <si>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</si>
  <si>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</si>
  <si>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</si>
  <si>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</si>
  <si>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</si>
  <si>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</si>
  <si>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</si>
  <si>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</si>
  <si>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</si>
  <si>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</si>
  <si>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</si>
  <si>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</si>
  <si>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</si>
  <si>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</si>
  <si>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</si>
  <si>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</si>
  <si>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</si>
  <si>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</si>
  <si>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</si>
  <si>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</si>
  <si>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</si>
  <si>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</si>
  <si>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</si>
  <si>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</si>
  <si>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</si>
  <si>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</si>
  <si>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</si>
  <si>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</si>
  <si>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</si>
  <si>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</si>
  <si>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</si>
  <si>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</si>
  <si>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</si>
  <si>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</si>
  <si>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</si>
  <si>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</si>
  <si>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</si>
  <si>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</si>
  <si>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</si>
  <si>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</si>
  <si>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</si>
  <si>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</si>
  <si>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</si>
  <si>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</si>
  <si>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</si>
  <si>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</si>
  <si>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</si>
  <si>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</si>
  <si>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</si>
  <si>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</si>
  <si>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</si>
  <si>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</si>
  <si>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</si>
  <si>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</si>
  <si>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</si>
  <si>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</si>
  <si>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</si>
  <si>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</si>
  <si>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</si>
  <si>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</si>
  <si>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</si>
  <si>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</si>
  <si>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</si>
  <si>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</si>
  <si>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</si>
  <si>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</si>
  <si>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</si>
  <si>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</si>
  <si>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</si>
  <si>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</si>
  <si>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</si>
  <si>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</si>
  <si>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</si>
  <si>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</si>
  <si>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</si>
  <si>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</si>
  <si>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</si>
  <si>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</si>
  <si>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</si>
  <si>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</si>
  <si>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</si>
  <si>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</si>
  <si>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</si>
  <si>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</si>
  <si>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</si>
  <si>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</si>
  <si>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</si>
  <si>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</si>
  <si>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</si>
  <si>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</si>
  <si>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</si>
  <si>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</si>
  <si>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</si>
  <si>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</si>
  <si>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</si>
  <si>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</si>
  <si>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</si>
  <si>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</si>
  <si>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</si>
  <si>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</si>
  <si>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</si>
  <si>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</si>
  <si>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</si>
  <si>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</si>
  <si>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</si>
  <si>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</si>
  <si>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</si>
  <si>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</si>
  <si>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</si>
  <si>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</si>
  <si>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</si>
  <si>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</si>
  <si>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</si>
  <si>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</si>
  <si>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</si>
  <si>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</si>
  <si>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</si>
  <si>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</si>
  <si>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</si>
  <si>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</si>
  <si>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</si>
  <si>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</si>
  <si>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</si>
  <si>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</si>
  <si>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</si>
  <si>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</si>
  <si>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</si>
  <si>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</si>
  <si>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</si>
  <si>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</si>
  <si>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</si>
  <si>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</si>
  <si>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</si>
  <si>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</si>
  <si>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</si>
  <si>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</si>
  <si>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</si>
  <si>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</si>
  <si>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</si>
  <si>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</si>
  <si>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</si>
  <si>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</si>
  <si>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</si>
  <si>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</si>
  <si>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</si>
  <si>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</si>
  <si>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</si>
  <si>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</si>
  <si>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</si>
  <si>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</si>
  <si>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</si>
  <si>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</si>
  <si>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</si>
  <si>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</si>
  <si>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</si>
  <si>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</si>
  <si>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</si>
  <si>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</si>
  <si>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</si>
  <si>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</si>
  <si>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</si>
  <si>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</si>
  <si>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</si>
  <si>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</si>
  <si>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</si>
  <si>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</si>
  <si>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</si>
  <si>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</si>
  <si>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</si>
  <si>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</si>
  <si>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</si>
  <si>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</si>
  <si>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</si>
  <si>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</si>
  <si>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</si>
  <si>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</si>
  <si>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</si>
  <si>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</si>
  <si>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</si>
  <si>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</si>
  <si>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</si>
  <si>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</si>
  <si>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</si>
  <si>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</si>
  <si>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</si>
  <si>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</si>
  <si>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</si>
  <si>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</si>
  <si>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</si>
  <si>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</si>
  <si>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</si>
  <si>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</si>
  <si>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</si>
  <si>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</si>
  <si>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</si>
  <si>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</si>
  <si>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</si>
  <si>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</si>
  <si>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</si>
  <si>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</si>
  <si>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</si>
  <si>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</si>
  <si>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</si>
  <si>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</si>
  <si>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</si>
  <si>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</si>
  <si>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</si>
  <si>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</si>
  <si>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</si>
  <si>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</si>
  <si>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</si>
  <si>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</si>
  <si>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</si>
  <si>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</si>
  <si>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</si>
  <si>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</si>
  <si>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</si>
  <si>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</si>
  <si>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</si>
  <si>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</si>
  <si>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</si>
  <si>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</si>
  <si>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</si>
  <si>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</si>
  <si>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</si>
  <si>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</si>
  <si>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</si>
  <si>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</si>
  <si>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</si>
  <si>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</si>
  <si>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</si>
  <si>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</si>
  <si>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</si>
  <si>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</si>
  <si>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</si>
  <si>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</si>
  <si>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</si>
  <si>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</si>
  <si>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</si>
  <si>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</si>
  <si>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</si>
  <si>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</si>
  <si>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</si>
  <si>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</si>
  <si>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</si>
  <si>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</si>
  <si>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</si>
  <si>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</si>
  <si>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</si>
  <si>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</si>
  <si>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</si>
  <si>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</si>
  <si>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</si>
  <si>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</si>
  <si>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</si>
  <si>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</si>
  <si>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</si>
  <si>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</si>
  <si>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</si>
  <si>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</si>
  <si>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</si>
  <si>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</si>
  <si>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</si>
  <si>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</si>
  <si>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</si>
  <si>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</si>
  <si>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</si>
  <si>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</si>
  <si>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</si>
  <si>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</si>
  <si>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</si>
  <si>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</si>
  <si>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</si>
  <si>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</si>
  <si>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</si>
  <si>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</si>
  <si>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</si>
  <si>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</si>
  <si>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</si>
  <si>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</si>
  <si>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</si>
  <si>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</si>
  <si>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</si>
  <si>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</si>
  <si>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</si>
  <si>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</si>
  <si>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</si>
  <si>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</si>
  <si>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</si>
  <si>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</si>
  <si>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</si>
  <si>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</si>
  <si>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</si>
  <si>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</si>
  <si>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</si>
  <si>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</si>
  <si>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</si>
  <si>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</si>
  <si>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</si>
  <si>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</si>
  <si>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</si>
  <si>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</si>
  <si>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</si>
  <si>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</si>
  <si>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</si>
  <si>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</si>
  <si>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</si>
  <si>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</si>
  <si>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</si>
  <si>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</si>
  <si>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</si>
  <si>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</si>
  <si>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</si>
  <si>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</si>
  <si>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</si>
  <si>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</si>
  <si>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</si>
  <si>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</si>
  <si>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</si>
  <si>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</si>
  <si>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</si>
  <si>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</si>
  <si>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</si>
  <si>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</si>
  <si>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</si>
  <si>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</si>
  <si>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</si>
  <si>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</si>
  <si>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</si>
  <si>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</si>
  <si>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</si>
  <si>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</si>
  <si>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</si>
  <si>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</si>
  <si>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</si>
  <si>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</si>
  <si>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</si>
  <si>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</si>
  <si>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</si>
  <si>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</si>
  <si>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</si>
  <si>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</si>
  <si>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</si>
  <si>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</si>
  <si>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</si>
  <si>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</si>
  <si>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</si>
  <si>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</si>
  <si>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</si>
  <si>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</si>
  <si>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</si>
  <si>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</si>
  <si>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</si>
  <si>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</si>
  <si>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</si>
  <si>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</si>
  <si>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</si>
  <si>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</si>
  <si>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</si>
  <si>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</si>
  <si>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</si>
  <si>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</si>
  <si>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</si>
  <si>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</si>
  <si>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</si>
  <si>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</si>
  <si>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</si>
  <si>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</si>
  <si>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</si>
  <si>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</si>
  <si>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</si>
  <si>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</si>
  <si>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</si>
  <si>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</si>
  <si>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</si>
  <si>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</si>
  <si>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</si>
  <si>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</si>
  <si>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</si>
  <si>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</si>
  <si>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</si>
  <si>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</si>
  <si>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</si>
  <si>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</si>
  <si>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</si>
  <si>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</si>
  <si>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</si>
  <si>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</si>
  <si>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</si>
  <si>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</si>
  <si>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</si>
  <si>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</si>
  <si>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</si>
  <si>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</si>
  <si>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</si>
  <si>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</si>
  <si>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</si>
  <si>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</si>
  <si>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</si>
  <si>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</si>
  <si>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</si>
  <si>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</si>
  <si>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</si>
  <si>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</si>
  <si>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</si>
  <si>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</si>
  <si>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</si>
  <si>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</si>
  <si>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</si>
  <si>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</si>
  <si>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</si>
  <si>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</si>
  <si>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</si>
  <si>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</si>
  <si>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</si>
  <si>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</si>
  <si>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</si>
  <si>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</si>
  <si>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</si>
  <si>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</si>
  <si>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</si>
  <si>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</si>
  <si>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</si>
  <si>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</si>
  <si>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</si>
  <si>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</si>
  <si>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</si>
  <si>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</si>
  <si>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</si>
  <si>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</si>
  <si>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</si>
  <si>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</si>
  <si>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</si>
  <si>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</si>
  <si>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</si>
  <si>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</si>
  <si>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</si>
  <si>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</si>
  <si>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</si>
  <si>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</si>
  <si>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</si>
  <si>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</si>
  <si>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</si>
  <si>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</si>
  <si>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</si>
  <si>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</si>
  <si>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</si>
  <si>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</si>
  <si>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</si>
  <si>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</si>
  <si>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</si>
  <si>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</si>
  <si>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</si>
  <si>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</si>
  <si>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</si>
  <si>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</si>
  <si>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</si>
  <si>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</si>
  <si>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</si>
  <si>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</si>
  <si>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</si>
  <si>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</si>
  <si>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</si>
  <si>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</si>
  <si>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</si>
  <si>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</si>
  <si>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</si>
  <si>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</si>
  <si>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</si>
  <si>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</si>
  <si>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</si>
  <si>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</si>
  <si>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</si>
  <si>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</si>
  <si>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</si>
  <si>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</si>
  <si>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</si>
  <si>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</si>
  <si>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</si>
  <si>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</si>
  <si>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</si>
  <si>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</si>
  <si>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</si>
  <si>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</si>
  <si>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</si>
  <si>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</si>
  <si>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</si>
  <si>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</si>
  <si>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</si>
  <si>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</si>
  <si>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</si>
  <si>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</si>
  <si>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</si>
  <si>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</si>
  <si>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</si>
  <si>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</si>
  <si>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</si>
  <si>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</si>
  <si>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</si>
  <si>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</si>
  <si>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</si>
  <si>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</si>
  <si>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</si>
  <si>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</si>
  <si>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</si>
  <si>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</si>
  <si>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</si>
  <si>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</si>
  <si>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</si>
  <si>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</si>
  <si>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</si>
  <si>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</si>
  <si>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</si>
  <si>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</si>
  <si>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</si>
  <si>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</si>
  <si>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</si>
  <si>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</si>
  <si>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</si>
  <si>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</si>
  <si>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</si>
  <si>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</si>
  <si>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</si>
  <si>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</si>
  <si>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</si>
  <si>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</si>
  <si>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</si>
  <si>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</si>
  <si>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</si>
  <si>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</si>
  <si>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</si>
  <si>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</si>
  <si>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</si>
  <si>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</si>
  <si>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</si>
  <si>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</si>
  <si>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</si>
  <si>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</si>
  <si>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</si>
  <si>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</si>
  <si>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</si>
  <si>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</si>
  <si>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</si>
  <si>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</si>
  <si>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</si>
  <si>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</si>
  <si>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</si>
  <si>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</si>
  <si>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</si>
  <si>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</si>
  <si>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</si>
  <si>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</si>
  <si>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</si>
  <si>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</si>
  <si>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</si>
  <si>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</si>
  <si>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</si>
  <si>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</si>
  <si>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</si>
  <si>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</si>
  <si>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</si>
  <si>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</si>
  <si>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</si>
  <si>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</si>
  <si>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</si>
  <si>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</si>
  <si>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</si>
  <si>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</si>
  <si>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</si>
  <si>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</si>
  <si>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</si>
  <si>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</si>
  <si>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</si>
  <si>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</si>
  <si>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</si>
  <si>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</si>
  <si>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</si>
  <si>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</si>
  <si>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</si>
  <si>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</si>
  <si>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</si>
  <si>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</si>
  <si>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</si>
  <si>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</si>
  <si>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</si>
  <si>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</si>
  <si>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</si>
  <si>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</si>
  <si>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</si>
  <si>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</si>
  <si>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</si>
  <si>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</si>
  <si>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</si>
  <si>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</si>
  <si>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</si>
  <si>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</si>
  <si>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</si>
  <si>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</si>
  <si>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</si>
  <si>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</si>
  <si>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</si>
  <si>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</si>
  <si>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</si>
  <si>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</si>
  <si>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</si>
  <si>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</si>
  <si>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</si>
  <si>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</si>
  <si>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</si>
  <si>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</si>
  <si>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</si>
  <si>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</si>
  <si>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</si>
  <si>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</si>
  <si>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</si>
  <si>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</si>
  <si>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</si>
  <si>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</si>
  <si>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</si>
  <si>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</si>
  <si>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</si>
  <si>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</si>
  <si>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</si>
  <si>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</si>
  <si>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</si>
  <si>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</si>
  <si>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</si>
  <si>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</si>
  <si>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</si>
  <si>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</si>
  <si>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</si>
  <si>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</si>
  <si>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</si>
  <si>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</si>
  <si>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</si>
  <si>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</si>
  <si>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</si>
  <si>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</si>
  <si>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</si>
  <si>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</si>
  <si>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</si>
  <si>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</si>
  <si>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</si>
  <si>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</si>
  <si>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</si>
  <si>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</si>
  <si>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</si>
  <si>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</si>
  <si>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</si>
  <si>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</si>
  <si>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</si>
  <si>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</si>
  <si>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</si>
  <si>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</si>
  <si>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</si>
  <si>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</si>
  <si>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</si>
  <si>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</si>
  <si>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</si>
  <si>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</si>
  <si>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</si>
  <si>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</si>
  <si>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</si>
  <si>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</si>
  <si>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</si>
  <si>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</si>
  <si>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</si>
  <si>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</si>
  <si>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</si>
  <si>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</si>
  <si>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</si>
  <si>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</si>
  <si>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</si>
  <si>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</si>
  <si>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</si>
  <si>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</si>
  <si>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</si>
  <si>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</si>
  <si>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</si>
  <si>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</si>
  <si>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</si>
  <si>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</si>
  <si>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</si>
  <si>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</si>
  <si>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</si>
  <si>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</si>
  <si>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</si>
  <si>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</si>
  <si>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</si>
  <si>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</si>
  <si>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</si>
  <si>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</si>
  <si>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</si>
  <si>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</si>
  <si>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</si>
  <si>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</si>
  <si>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</si>
  <si>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</si>
  <si>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</si>
  <si>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</si>
  <si>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</si>
  <si>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</si>
  <si>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</si>
  <si>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</si>
  <si>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</si>
  <si>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</si>
  <si>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</si>
  <si>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</si>
  <si>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</si>
  <si>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</si>
  <si>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</si>
  <si>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</si>
  <si>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</si>
  <si>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</si>
  <si>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</si>
  <si>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</si>
  <si>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</si>
  <si>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</si>
  <si>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</si>
  <si>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</si>
  <si>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</si>
  <si>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</si>
  <si>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</si>
  <si>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</si>
  <si>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</si>
  <si>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</si>
  <si>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</si>
  <si>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</si>
  <si>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</si>
  <si>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</si>
  <si>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</si>
  <si>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</si>
  <si>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</si>
  <si>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</si>
  <si>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</si>
  <si>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</si>
  <si>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</si>
  <si>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</si>
  <si>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</si>
  <si>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</si>
  <si>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</si>
  <si>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</si>
  <si>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</si>
  <si>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</si>
  <si>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</si>
  <si>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</si>
  <si>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</si>
  <si>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</si>
  <si>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</si>
  <si>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</si>
  <si>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</si>
  <si>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</si>
  <si>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</si>
  <si>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</si>
  <si>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</si>
  <si>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</si>
  <si>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</si>
  <si>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</si>
  <si>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</si>
  <si>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</si>
  <si>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</si>
  <si>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</si>
  <si>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</si>
  <si>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</si>
  <si>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</si>
  <si>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</si>
  <si>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</si>
  <si>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</si>
  <si>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</si>
  <si>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</si>
  <si>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</si>
  <si>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</si>
  <si>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</si>
  <si>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</si>
  <si>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</si>
  <si>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</si>
  <si>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</si>
  <si>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</si>
  <si>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</si>
  <si>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</si>
  <si>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</si>
  <si>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</si>
  <si>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</si>
  <si>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</si>
  <si>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</si>
  <si>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</si>
  <si>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</si>
  <si>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</si>
  <si>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</si>
  <si>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</si>
  <si>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</si>
  <si>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</si>
  <si>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</si>
  <si>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</si>
  <si>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</si>
  <si>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</si>
  <si>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</si>
  <si>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</si>
  <si>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</si>
  <si>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</si>
  <si>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</si>
  <si>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</si>
  <si>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</si>
  <si>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</si>
  <si>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</si>
  <si>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</si>
  <si>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</si>
  <si>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</si>
  <si>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</si>
  <si>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</si>
  <si>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</si>
  <si>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</si>
  <si>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</si>
  <si>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</si>
  <si>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</si>
  <si>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</si>
  <si>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</si>
  <si>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</si>
  <si>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</si>
  <si>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</si>
  <si>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</si>
  <si>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</si>
  <si>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</si>
  <si>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</si>
  <si>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</si>
  <si>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</si>
  <si>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</si>
  <si>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</si>
  <si>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</si>
  <si>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</si>
  <si>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</si>
  <si>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</si>
  <si>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</si>
  <si>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</si>
  <si>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</si>
  <si>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</si>
  <si>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</si>
  <si>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</si>
  <si>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</si>
  <si>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</si>
  <si>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</si>
  <si>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</si>
  <si>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</si>
  <si>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</si>
  <si>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</si>
  <si>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</si>
  <si>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</si>
  <si>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</si>
  <si>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</si>
  <si>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</si>
  <si>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</si>
  <si>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</si>
  <si>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</si>
  <si>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</si>
  <si>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</si>
  <si>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</si>
  <si>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</si>
  <si>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</si>
  <si>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</si>
  <si>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</si>
  <si>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</si>
  <si>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</si>
  <si>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</si>
  <si>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</si>
  <si>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</si>
  <si>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</si>
  <si>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</si>
  <si>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</si>
  <si>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</si>
  <si>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</si>
  <si>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</si>
  <si>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</si>
  <si>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</si>
  <si>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</si>
  <si>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</si>
  <si>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</si>
  <si>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</si>
  <si>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</si>
  <si>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</si>
  <si>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</si>
  <si>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</si>
  <si>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</si>
  <si>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</si>
  <si>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</si>
  <si>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</si>
  <si>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</si>
  <si>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</si>
  <si>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</si>
  <si>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</si>
  <si>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</si>
  <si>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</si>
  <si>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</si>
  <si>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</si>
  <si>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</si>
  <si>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</si>
  <si>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</si>
  <si>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</si>
  <si>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</si>
  <si>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</si>
  <si>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</si>
  <si>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</si>
  <si>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</si>
  <si>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</si>
  <si>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</si>
  <si>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</si>
  <si>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</si>
  <si>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</si>
  <si>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</si>
  <si>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</si>
  <si>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</si>
  <si>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</si>
  <si>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</si>
  <si>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</si>
  <si>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</si>
  <si>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</si>
  <si>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</si>
  <si>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</si>
  <si>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</si>
  <si>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</si>
  <si>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</si>
  <si>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</si>
  <si>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</si>
  <si>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</si>
  <si>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</si>
  <si>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</si>
  <si>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</si>
  <si>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</si>
  <si>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</si>
  <si>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</si>
  <si>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</si>
  <si>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</si>
  <si>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</si>
  <si>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</si>
  <si>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</si>
  <si>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</si>
  <si>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</si>
  <si>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</si>
  <si>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</si>
  <si>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</si>
  <si>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</si>
  <si>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</si>
  <si>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</si>
  <si>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</si>
  <si>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</si>
  <si>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</si>
  <si>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</si>
  <si>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</si>
  <si>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</si>
  <si>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</si>
  <si>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</si>
  <si>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</si>
  <si>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</si>
  <si>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</si>
  <si>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</si>
  <si>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</si>
  <si>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</si>
  <si>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</si>
  <si>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</si>
  <si>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</si>
  <si>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</si>
  <si>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</si>
  <si>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</si>
  <si>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</si>
  <si>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</si>
  <si>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</si>
  <si>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</si>
  <si>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</si>
  <si>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</si>
  <si>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</si>
  <si>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</si>
  <si>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</si>
  <si>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</si>
  <si>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</si>
  <si>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</si>
  <si>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</si>
  <si>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</si>
  <si>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</si>
  <si>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</si>
  <si>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</si>
  <si>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</si>
  <si>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</si>
  <si>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</si>
  <si>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</si>
  <si>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</si>
  <si>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</si>
  <si>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</si>
  <si>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</si>
  <si>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</si>
  <si>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</si>
  <si>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</si>
  <si>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</si>
  <si>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</si>
  <si>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</si>
  <si>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</si>
  <si>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</si>
  <si>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</si>
  <si>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</si>
  <si>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</si>
  <si>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</si>
  <si>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</si>
  <si>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</si>
  <si>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</si>
  <si>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</si>
  <si>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</si>
  <si>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</si>
  <si>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</si>
  <si>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</si>
  <si>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</si>
  <si>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</si>
  <si>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</si>
  <si>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</si>
  <si>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</si>
  <si>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</si>
  <si>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</si>
  <si>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</si>
  <si>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</si>
  <si>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</si>
  <si>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</si>
  <si>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</si>
  <si>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</si>
  <si>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</si>
  <si>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</si>
  <si>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</si>
  <si>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</si>
  <si>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</si>
  <si>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</si>
  <si>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</si>
  <si>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</si>
  <si>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</si>
  <si>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</si>
  <si>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</si>
  <si>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</si>
  <si>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</si>
  <si>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</si>
  <si>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</si>
  <si>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</si>
  <si>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</si>
  <si>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</si>
  <si>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</si>
  <si>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</si>
  <si>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</si>
  <si>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</si>
  <si>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</si>
  <si>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</si>
  <si>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</si>
  <si>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</si>
  <si>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</si>
  <si>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</si>
  <si>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</si>
  <si>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</si>
  <si>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</si>
  <si>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</si>
  <si>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</si>
  <si>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</si>
  <si>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</si>
  <si>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</si>
  <si>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</si>
  <si>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</si>
  <si>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</si>
  <si>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</si>
  <si>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</si>
  <si>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</si>
  <si>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</si>
  <si>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</si>
  <si>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</si>
  <si>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</si>
  <si>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</si>
  <si>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</si>
  <si>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</si>
  <si>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</si>
  <si>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</si>
  <si>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</si>
  <si>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</si>
  <si>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</si>
  <si>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</si>
  <si>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</si>
  <si>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</si>
  <si>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</si>
  <si>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</si>
  <si>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</si>
  <si>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</si>
  <si>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</si>
  <si>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</si>
  <si>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</si>
  <si>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</si>
  <si>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</si>
  <si>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</si>
  <si>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</si>
  <si>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</si>
  <si>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</si>
  <si>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</si>
  <si>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</si>
  <si>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</si>
  <si>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</si>
  <si>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</si>
  <si>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</si>
  <si>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</si>
  <si>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</si>
  <si>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</si>
  <si>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</si>
  <si>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</si>
  <si>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</si>
  <si>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</si>
  <si>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</si>
  <si>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</si>
  <si>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</si>
  <si>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</si>
  <si>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</si>
  <si>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</si>
  <si>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</si>
  <si>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</si>
  <si>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</si>
  <si>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</si>
  <si>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</si>
  <si>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</si>
  <si>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</si>
  <si>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</si>
  <si>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</si>
  <si>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</si>
  <si>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</si>
  <si>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</si>
  <si>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</si>
  <si>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</si>
  <si>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</si>
  <si>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</si>
  <si>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</si>
  <si>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</si>
  <si>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</si>
  <si>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</si>
  <si>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</si>
  <si>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</si>
  <si>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</si>
  <si>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</si>
  <si>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</si>
  <si>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</si>
  <si>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</si>
  <si>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</si>
  <si>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</si>
  <si>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</si>
  <si>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</si>
  <si>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</si>
  <si>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</si>
  <si>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</si>
  <si>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</si>
  <si>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</si>
  <si>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</si>
  <si>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</si>
  <si>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</si>
  <si>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</si>
  <si>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</si>
  <si>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</si>
  <si>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</si>
  <si>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</si>
  <si>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</si>
  <si>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</si>
  <si>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</si>
  <si>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</si>
  <si>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</si>
  <si>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</si>
  <si>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</si>
  <si>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</si>
  <si>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</si>
  <si>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</si>
  <si>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</si>
  <si>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</si>
  <si>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</si>
  <si>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</si>
  <si>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</si>
  <si>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</si>
  <si>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</si>
  <si>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</si>
  <si>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</si>
  <si>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</si>
  <si>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</si>
  <si>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</si>
  <si>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</si>
  <si>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</si>
  <si>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</si>
  <si>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</si>
  <si>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</si>
  <si>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</si>
  <si>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</si>
  <si>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</si>
  <si>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</si>
  <si>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</si>
  <si>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</si>
  <si>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</si>
  <si>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</si>
  <si>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</si>
  <si>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</si>
  <si>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</si>
  <si>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</si>
  <si>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</si>
  <si>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</si>
  <si>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</si>
  <si>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</si>
  <si>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</si>
  <si>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</si>
  <si>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</si>
  <si>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</si>
  <si>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</si>
  <si>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</si>
  <si>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</si>
  <si>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</si>
  <si>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</si>
  <si>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</si>
  <si>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</si>
  <si>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</si>
  <si>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</si>
  <si>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</si>
  <si>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</si>
  <si>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</si>
  <si>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</si>
  <si>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</si>
  <si>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</si>
  <si>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</si>
  <si>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</si>
  <si>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</si>
  <si>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</si>
  <si>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</si>
  <si>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</si>
  <si>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</si>
  <si>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</si>
  <si>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</si>
  <si>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</si>
  <si>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</si>
  <si>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</si>
  <si>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</si>
  <si>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</si>
  <si>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</si>
  <si>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</si>
  <si>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</si>
  <si>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</si>
  <si>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</si>
  <si>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</si>
  <si>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</si>
  <si>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</si>
  <si>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</si>
  <si>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</si>
  <si>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</si>
  <si>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</si>
  <si>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</si>
  <si>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</si>
  <si>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</si>
  <si>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</si>
  <si>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</si>
  <si>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</si>
  <si>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</si>
  <si>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</si>
  <si>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</si>
  <si>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</si>
  <si>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</si>
  <si>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</si>
  <si>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</si>
  <si>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</si>
  <si>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</si>
  <si>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</si>
  <si>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</si>
  <si>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</si>
  <si>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</si>
  <si>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</si>
  <si>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</si>
  <si>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</si>
  <si>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</si>
  <si>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</si>
  <si>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</si>
  <si>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</si>
  <si>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</si>
  <si>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</si>
  <si>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</si>
  <si>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</si>
  <si>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</si>
  <si>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</si>
  <si>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</si>
  <si>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</si>
  <si>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</si>
  <si>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</si>
  <si>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</si>
  <si>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</si>
  <si>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</si>
  <si>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</si>
  <si>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</si>
  <si>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</si>
  <si>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</si>
  <si>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</si>
  <si>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</si>
  <si>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</si>
  <si>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</si>
  <si>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</si>
  <si>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</si>
  <si>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</si>
  <si>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</si>
  <si>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</si>
  <si>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</si>
  <si>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</si>
  <si>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</si>
  <si>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</si>
  <si>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</si>
  <si>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</si>
  <si>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</si>
  <si>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</si>
  <si>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</si>
  <si>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</si>
  <si>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</si>
  <si>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</si>
  <si>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</si>
  <si>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</si>
  <si>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</si>
  <si>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</si>
  <si>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</si>
  <si>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</si>
  <si>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</si>
  <si>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</si>
  <si>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</si>
  <si>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</si>
  <si>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</si>
  <si>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</si>
  <si>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</si>
  <si>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</si>
  <si>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</si>
  <si>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</si>
  <si>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</si>
  <si>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</si>
  <si>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</si>
  <si>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</si>
  <si>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</si>
  <si>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</si>
  <si>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</si>
  <si>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</si>
  <si>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</si>
  <si>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</si>
  <si>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</si>
  <si>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</si>
  <si>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</si>
  <si>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</si>
  <si>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</si>
  <si>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</si>
  <si>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</si>
  <si>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</si>
  <si>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</si>
  <si>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</si>
  <si>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</si>
  <si>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</si>
  <si>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</si>
  <si>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</si>
  <si>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</si>
  <si>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</si>
  <si>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</si>
  <si>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</si>
  <si>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</si>
  <si>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</si>
  <si>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</si>
  <si>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</si>
  <si>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</si>
  <si>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</si>
  <si>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</si>
  <si>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</si>
  <si>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</si>
  <si>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</si>
  <si>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</si>
  <si>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</si>
  <si>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</si>
  <si>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</si>
  <si>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</si>
  <si>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</si>
  <si>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</si>
  <si>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</si>
  <si>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</si>
  <si>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</si>
  <si>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</si>
  <si>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</si>
  <si>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</si>
  <si>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</si>
  <si>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</si>
  <si>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</si>
  <si>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</si>
  <si>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</si>
  <si>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</si>
  <si>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</si>
  <si>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</si>
  <si>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</si>
  <si>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</si>
  <si>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</si>
  <si>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</si>
  <si>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</si>
  <si>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</si>
  <si>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</si>
  <si>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</si>
  <si>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</si>
  <si>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</si>
  <si>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</si>
  <si>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</si>
  <si>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</si>
  <si>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</si>
  <si>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</si>
  <si>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</si>
  <si>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</si>
  <si>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</si>
  <si>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</si>
  <si>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</si>
  <si>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</si>
  <si>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</si>
  <si>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</si>
  <si>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</si>
  <si>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</si>
  <si>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</si>
  <si>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</si>
  <si>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</si>
  <si>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</si>
  <si>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</si>
  <si>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</si>
  <si>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</si>
  <si>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</si>
  <si>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</si>
  <si>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</si>
  <si>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</si>
  <si>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</si>
  <si>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</si>
  <si>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</si>
  <si>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</si>
  <si>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</si>
  <si>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</si>
  <si>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</si>
  <si>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</si>
  <si>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</si>
  <si>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</si>
  <si>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</si>
  <si>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</si>
  <si>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</si>
  <si>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</si>
  <si>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</si>
  <si>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</si>
  <si>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</si>
  <si>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</si>
  <si>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</si>
  <si>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</si>
  <si>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</si>
  <si>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</si>
  <si>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</si>
  <si>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</si>
  <si>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</si>
  <si>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</si>
  <si>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</si>
  <si>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</si>
  <si>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</si>
  <si>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</si>
  <si>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</si>
  <si>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</si>
  <si>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</si>
  <si>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</si>
  <si>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</si>
  <si>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</si>
  <si>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</si>
  <si>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</si>
  <si>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</si>
  <si>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</si>
  <si>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</si>
  <si>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</si>
  <si>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</si>
  <si>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</si>
  <si>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</si>
  <si>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</si>
  <si>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</si>
  <si>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</si>
  <si>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</si>
  <si>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</si>
  <si>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</si>
  <si>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</si>
  <si>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</si>
  <si>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</si>
  <si>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</si>
  <si>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</si>
  <si>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</si>
  <si>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</si>
  <si>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</si>
  <si>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</si>
  <si>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</si>
  <si>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</si>
  <si>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</si>
  <si>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</si>
  <si>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</si>
  <si>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</si>
  <si>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</si>
  <si>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</si>
  <si>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</si>
  <si>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</si>
  <si>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</si>
  <si>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</si>
  <si>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</si>
  <si>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</si>
  <si>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</si>
  <si>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</si>
  <si>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</si>
  <si>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</si>
  <si>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</si>
  <si>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</si>
  <si>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</si>
  <si>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</si>
  <si>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</si>
  <si>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</si>
  <si>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</si>
  <si>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</si>
  <si>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</si>
  <si>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</si>
  <si>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</si>
  <si>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</si>
  <si>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</si>
  <si>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</si>
  <si>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</si>
  <si>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</si>
  <si>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</si>
  <si>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</si>
  <si>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</si>
  <si>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</si>
  <si>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</si>
  <si>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</si>
  <si>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</si>
  <si>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</si>
  <si>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</si>
  <si>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</si>
  <si>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</si>
  <si>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</si>
  <si>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</si>
  <si>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</si>
  <si>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</si>
  <si>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</si>
  <si>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</si>
  <si>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</si>
  <si>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</si>
  <si>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</si>
  <si>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</si>
  <si>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</si>
  <si>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</si>
  <si>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</si>
  <si>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</si>
  <si>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</si>
  <si>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</si>
  <si>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</si>
  <si>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</si>
  <si>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</si>
  <si>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</si>
  <si>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</si>
  <si>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</si>
  <si>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</si>
  <si>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</si>
  <si>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</si>
  <si>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</si>
  <si>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</si>
  <si>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</si>
  <si>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</si>
  <si>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</si>
  <si>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</si>
  <si>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</si>
  <si>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</si>
  <si>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</si>
  <si>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</si>
  <si>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</si>
  <si>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</si>
  <si>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</si>
  <si>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</si>
  <si>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</si>
  <si>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</si>
  <si>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</si>
  <si>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</si>
  <si>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</si>
  <si>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</si>
  <si>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</si>
  <si>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</si>
  <si>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</si>
  <si>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</si>
  <si>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</si>
  <si>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</si>
  <si>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</si>
  <si>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</si>
  <si>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</si>
  <si>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</si>
  <si>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</si>
  <si>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</si>
  <si>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</si>
  <si>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</si>
  <si>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</si>
  <si>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</si>
  <si>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</si>
  <si>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</si>
  <si>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</si>
  <si>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</si>
  <si>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</si>
  <si>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</si>
  <si>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</si>
  <si>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</si>
  <si>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</si>
  <si>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</si>
  <si>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</si>
  <si>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</si>
  <si>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</si>
  <si>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</si>
  <si>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</si>
  <si>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</si>
  <si>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</si>
  <si>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</si>
  <si>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</si>
  <si>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</si>
  <si>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</si>
  <si>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</si>
  <si>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</si>
  <si>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</si>
  <si>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</si>
  <si>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</si>
  <si>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</si>
  <si>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</si>
  <si>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</si>
  <si>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</si>
  <si>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</si>
  <si>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</si>
  <si>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</si>
  <si>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</si>
  <si>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</si>
  <si>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</si>
  <si>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</si>
  <si>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</si>
  <si>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</si>
  <si>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</si>
  <si>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</si>
  <si>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</si>
  <si>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</si>
  <si>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</si>
  <si>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</si>
  <si>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</si>
  <si>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</si>
  <si>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</si>
  <si>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</si>
  <si>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</si>
  <si>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</si>
  <si>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</si>
  <si>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</si>
  <si>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</si>
  <si>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</si>
  <si>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</si>
  <si>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</si>
  <si>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</si>
  <si>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</si>
  <si>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</si>
  <si>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</si>
  <si>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</si>
  <si>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</si>
  <si>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</si>
  <si>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</si>
  <si>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</si>
  <si>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</si>
  <si>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</si>
  <si>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</si>
  <si>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</si>
  <si>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</si>
  <si>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</si>
  <si>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</si>
  <si>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</si>
  <si>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</si>
  <si>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</si>
  <si>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</si>
  <si>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</si>
  <si>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</si>
  <si>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</si>
  <si>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</si>
  <si>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</si>
  <si>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</si>
  <si>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</si>
  <si>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</si>
  <si>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</si>
  <si>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</si>
  <si>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</si>
  <si>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</si>
  <si>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</si>
  <si>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</si>
  <si>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</si>
  <si>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</si>
  <si>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</si>
  <si>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</si>
  <si>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</si>
  <si>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</si>
  <si>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</si>
  <si>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</si>
  <si>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</si>
  <si>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</si>
  <si>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</si>
  <si>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</si>
  <si>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</si>
  <si>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</si>
  <si>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</si>
  <si>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</si>
  <si>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</si>
  <si>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</si>
  <si>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</si>
  <si>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</si>
  <si>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</si>
  <si>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</si>
  <si>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</si>
  <si>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</si>
  <si>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</si>
  <si>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</si>
  <si>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</si>
  <si>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</si>
  <si>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</si>
  <si>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</si>
  <si>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</si>
  <si>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</si>
  <si>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</si>
  <si>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</si>
  <si>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</si>
  <si>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</si>
  <si>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</si>
  <si>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</si>
  <si>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</si>
  <si>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</si>
  <si>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</si>
  <si>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</si>
  <si>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</si>
  <si>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</si>
  <si>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</si>
  <si>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</si>
  <si>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</si>
  <si>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</si>
  <si>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</si>
  <si>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</si>
  <si>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</si>
  <si>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</si>
  <si>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</si>
  <si>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</si>
  <si>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</si>
  <si>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</si>
  <si>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</si>
  <si>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</si>
  <si>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</si>
  <si>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</si>
  <si>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</si>
  <si>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</si>
  <si>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</si>
  <si>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</si>
  <si>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</si>
  <si>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</si>
  <si>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</si>
  <si>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</si>
  <si>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</si>
  <si>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</si>
  <si>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</si>
  <si>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</si>
  <si>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</si>
  <si>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</si>
  <si>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</si>
  <si>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</si>
  <si>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</si>
  <si>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</si>
  <si>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</si>
  <si>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</si>
  <si>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</si>
  <si>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</si>
  <si>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</si>
  <si>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</si>
  <si>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</si>
  <si>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</si>
  <si>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</si>
  <si>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</si>
  <si>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</si>
  <si>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</si>
  <si>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</si>
  <si>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</si>
  <si>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</si>
  <si>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</si>
  <si>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</si>
  <si>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</si>
  <si>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</si>
  <si>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</si>
  <si>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</si>
  <si>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</si>
  <si>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</si>
  <si>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</si>
  <si>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</si>
  <si>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</si>
  <si>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</si>
  <si>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</si>
  <si>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</si>
  <si>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</si>
  <si>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</si>
  <si>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</si>
  <si>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</si>
  <si>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</si>
  <si>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</si>
  <si>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</si>
  <si>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</si>
  <si>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</si>
  <si>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</si>
  <si>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</si>
  <si>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</si>
  <si>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</si>
  <si>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</si>
  <si>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</si>
  <si>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</si>
  <si>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</si>
  <si>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</si>
  <si>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</si>
  <si>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</si>
  <si>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</si>
  <si>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</si>
  <si>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</si>
  <si>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</si>
  <si>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</si>
  <si>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</si>
  <si>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</si>
  <si>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</si>
  <si>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</si>
  <si>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</si>
  <si>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</si>
  <si>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</si>
  <si>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</si>
  <si>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</si>
  <si>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</si>
  <si>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</si>
  <si>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</si>
  <si>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</si>
  <si>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</si>
  <si>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</si>
  <si>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</si>
  <si>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</si>
  <si>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</si>
  <si>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</si>
  <si>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</si>
  <si>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</si>
  <si>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</si>
  <si>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</si>
  <si>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</si>
  <si>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</si>
  <si>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</si>
  <si>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</si>
  <si>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</si>
  <si>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</si>
  <si>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</si>
  <si>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</si>
  <si>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</si>
  <si>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</si>
  <si>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</si>
  <si>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</si>
  <si>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</si>
  <si>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</si>
  <si>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</si>
  <si>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</si>
  <si>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</si>
  <si>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</si>
  <si>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</si>
  <si>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</si>
  <si>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</si>
  <si>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</si>
  <si>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</si>
  <si>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</si>
  <si>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</si>
  <si>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</si>
  <si>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</si>
  <si>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</si>
  <si>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</si>
  <si>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</si>
  <si>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</si>
  <si>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</si>
  <si>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</si>
  <si>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</si>
  <si>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</si>
  <si>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</si>
  <si>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</si>
  <si>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</si>
  <si>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</si>
  <si>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</si>
  <si>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</si>
  <si>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</si>
  <si>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</si>
  <si>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</si>
  <si>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</si>
  <si>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</si>
  <si>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</si>
  <si>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</si>
  <si>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</si>
  <si>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</si>
  <si>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</si>
  <si>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</si>
  <si>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</si>
  <si>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</si>
  <si>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</si>
  <si>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</si>
  <si>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</si>
  <si>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</si>
  <si>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</si>
  <si>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</si>
  <si>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</si>
  <si>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</si>
  <si>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</si>
  <si>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</si>
  <si>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</si>
  <si>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</si>
  <si>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</si>
  <si>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</si>
  <si>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</si>
  <si>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</si>
  <si>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</si>
  <si>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</si>
  <si>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</si>
  <si>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</si>
  <si>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</si>
  <si>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</si>
  <si>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</si>
  <si>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</si>
  <si>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</si>
  <si>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</si>
  <si>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</si>
  <si>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</si>
  <si>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</si>
  <si>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</si>
  <si>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</si>
  <si>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</si>
  <si>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</si>
  <si>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</si>
  <si>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</si>
  <si>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</si>
  <si>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</si>
  <si>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</si>
  <si>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</si>
  <si>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</si>
  <si>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</si>
  <si>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</si>
  <si>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</si>
  <si>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</si>
  <si>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</si>
  <si>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</si>
  <si>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</si>
  <si>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</si>
  <si>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</si>
  <si>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</si>
  <si>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</si>
  <si>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</si>
  <si>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</si>
  <si>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</si>
  <si>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</si>
  <si>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</si>
  <si>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</si>
  <si>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</si>
  <si>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</si>
  <si>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</si>
  <si>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</si>
  <si>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</si>
  <si>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</si>
  <si>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</si>
  <si>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</si>
  <si>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</si>
  <si>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</si>
  <si>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</si>
  <si>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</si>
  <si>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</si>
  <si>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</si>
  <si>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</si>
  <si>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</si>
  <si>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</si>
  <si>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</si>
  <si>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</si>
  <si>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</si>
  <si>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</si>
  <si>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</si>
  <si>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</si>
  <si>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</si>
  <si>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</si>
  <si>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</si>
  <si>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</si>
  <si>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</si>
  <si>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</si>
  <si>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</si>
  <si>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</si>
  <si>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</si>
  <si>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</si>
  <si>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</si>
  <si>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</si>
  <si>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</si>
  <si>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</si>
  <si>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</si>
  <si>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</si>
  <si>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</si>
  <si>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</si>
  <si>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</si>
  <si>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</si>
  <si>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</si>
  <si>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</si>
  <si>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</si>
  <si>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</si>
  <si>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</si>
  <si>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</si>
  <si>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</si>
  <si>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</si>
  <si>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</si>
  <si>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</si>
  <si>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</si>
  <si>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</si>
  <si>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</si>
  <si>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</si>
  <si>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</si>
  <si>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</si>
  <si>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</si>
  <si>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</si>
  <si>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</si>
  <si>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</si>
  <si>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</si>
  <si>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</si>
  <si>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</si>
  <si>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</si>
  <si>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</si>
  <si>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</si>
  <si>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</si>
  <si>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</si>
  <si>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</si>
  <si>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</si>
  <si>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</si>
  <si>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</si>
  <si>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</si>
  <si>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</si>
  <si>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</si>
  <si>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</si>
  <si>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</si>
  <si>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</si>
  <si>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</si>
  <si>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</si>
  <si>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</si>
  <si>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</si>
  <si>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</si>
  <si>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</si>
  <si>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</si>
  <si>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</si>
  <si>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</si>
  <si>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</si>
  <si>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</si>
  <si>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</si>
  <si>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</si>
  <si>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</si>
  <si>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</si>
  <si>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</si>
  <si>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</si>
  <si>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</si>
  <si>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</si>
  <si>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</si>
  <si>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</si>
  <si>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</si>
  <si>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</si>
  <si>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</si>
  <si>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</si>
  <si>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</si>
  <si>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</si>
  <si>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</si>
  <si>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</si>
  <si>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</si>
  <si>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</si>
  <si>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</si>
  <si>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</si>
  <si>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</si>
  <si>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</si>
  <si>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</si>
  <si>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</si>
  <si>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</si>
  <si>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</si>
  <si>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</si>
  <si>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</si>
  <si>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</si>
  <si>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</si>
  <si>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</si>
  <si>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</si>
  <si>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</si>
  <si>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</si>
  <si>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</si>
  <si>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</si>
  <si>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</si>
  <si>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</si>
  <si>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</si>
  <si>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</si>
  <si>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</si>
  <si>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</si>
  <si>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</si>
  <si>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</si>
  <si>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</si>
  <si>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</si>
  <si>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</si>
  <si>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</si>
  <si>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</si>
  <si>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</si>
  <si>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</si>
  <si>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</si>
  <si>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</si>
  <si>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</si>
  <si>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</si>
  <si>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</si>
  <si>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</si>
  <si>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</si>
  <si>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</si>
  <si>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</si>
  <si>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</si>
  <si>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</si>
  <si>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</si>
  <si>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</si>
  <si>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</si>
  <si>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</si>
  <si>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</si>
  <si>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</si>
  <si>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</si>
  <si>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</si>
  <si>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</si>
  <si>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</si>
  <si>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</si>
  <si>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</si>
  <si>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</si>
  <si>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</si>
  <si>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</si>
  <si>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</si>
  <si>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</si>
  <si>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</si>
  <si>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</si>
  <si>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</si>
  <si>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</si>
  <si>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</si>
  <si>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</si>
  <si>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</si>
  <si>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</si>
  <si>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</si>
  <si>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</si>
  <si>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</si>
  <si>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</si>
  <si>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</si>
  <si>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</si>
  <si>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</si>
  <si>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</si>
  <si>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</si>
  <si>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</si>
  <si>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</si>
  <si>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</si>
  <si>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</si>
  <si>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</si>
  <si>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</si>
  <si>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</si>
  <si>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</si>
  <si>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</si>
  <si>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</si>
  <si>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</si>
  <si>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</si>
  <si>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</si>
  <si>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</si>
  <si>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</si>
  <si>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</si>
  <si>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</si>
  <si>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</si>
  <si>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</si>
  <si>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</si>
  <si>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</si>
  <si>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</si>
  <si>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</si>
  <si>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</si>
  <si>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</si>
  <si>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</si>
  <si>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</si>
  <si>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</si>
  <si>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</si>
  <si>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</si>
  <si>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</si>
  <si>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</si>
  <si>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</si>
  <si>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</si>
  <si>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</si>
  <si>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</si>
  <si>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</si>
  <si>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</si>
  <si>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</si>
  <si>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</si>
  <si>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</si>
  <si>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</si>
  <si>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</si>
  <si>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</si>
  <si>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</si>
  <si>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</si>
  <si>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</si>
  <si>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</si>
  <si>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</si>
  <si>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</si>
  <si>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</si>
  <si>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</si>
  <si>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</si>
  <si>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</si>
  <si>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</si>
  <si>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</si>
  <si>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</si>
  <si>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</si>
  <si>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</si>
  <si>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</si>
  <si>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</si>
  <si>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</si>
  <si>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</si>
  <si>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</si>
  <si>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</si>
  <si>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</si>
  <si>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</si>
  <si>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</si>
  <si>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</si>
  <si>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</si>
  <si>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</si>
  <si>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</si>
  <si>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</si>
  <si>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</si>
  <si>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</si>
  <si>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</si>
  <si>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</si>
  <si>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</si>
  <si>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</si>
  <si>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</si>
  <si>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</si>
  <si>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</si>
  <si>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</si>
  <si>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</si>
  <si>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</si>
  <si>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</si>
  <si>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</si>
  <si>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</si>
  <si>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</si>
  <si>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</si>
  <si>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</si>
  <si>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</si>
  <si>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</si>
  <si>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</si>
  <si>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</si>
  <si>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</si>
  <si>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</si>
  <si>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</si>
  <si>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</si>
  <si>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</si>
  <si>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</si>
  <si>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</si>
  <si>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</si>
  <si>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</si>
  <si>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</si>
  <si>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</si>
  <si>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</si>
  <si>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</si>
  <si>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</si>
  <si>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</si>
  <si>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</si>
  <si>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</si>
  <si>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</si>
  <si>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</si>
  <si>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</si>
  <si>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</si>
  <si>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</si>
  <si>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</si>
  <si>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</si>
  <si>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</si>
  <si>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</si>
  <si>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</si>
  <si>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</si>
  <si>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</si>
  <si>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</si>
  <si>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</si>
  <si>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</si>
  <si>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</si>
  <si>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</si>
  <si>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</si>
  <si>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</si>
  <si>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</si>
  <si>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</si>
  <si>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</si>
  <si>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</si>
  <si>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</si>
  <si>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</si>
  <si>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</si>
  <si>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</si>
  <si>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</si>
  <si>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</si>
  <si>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</si>
  <si>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</si>
  <si>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</si>
  <si>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</si>
  <si>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</si>
  <si>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</si>
  <si>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</si>
  <si>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</si>
  <si>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</si>
  <si>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</si>
  <si>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</si>
  <si>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</si>
  <si>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</si>
  <si>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</si>
  <si>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</si>
  <si>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</si>
  <si>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</si>
  <si>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</si>
  <si>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</si>
  <si>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</si>
  <si>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</si>
  <si>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</si>
  <si>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</si>
  <si>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</si>
  <si>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</si>
  <si>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</si>
  <si>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</si>
  <si>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</si>
  <si>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</si>
  <si>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</si>
  <si>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</si>
  <si>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</si>
  <si>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</si>
  <si>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</si>
  <si>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</si>
  <si>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</si>
  <si>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</si>
  <si>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</si>
  <si>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</si>
  <si>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</si>
  <si>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</si>
  <si>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</si>
  <si>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</si>
  <si>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</si>
  <si>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</si>
  <si>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</si>
  <si>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</si>
  <si>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</si>
  <si>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</si>
  <si>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</si>
  <si>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</si>
  <si>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</si>
  <si>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</si>
  <si>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</si>
  <si>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</si>
  <si>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</si>
  <si>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</si>
  <si>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</si>
  <si>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</si>
  <si>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</si>
  <si>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</si>
  <si>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</si>
  <si>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</si>
  <si>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</si>
  <si>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</si>
  <si>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</si>
  <si>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</si>
  <si>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</si>
  <si>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</si>
  <si>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</si>
  <si>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</si>
  <si>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</si>
  <si>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</si>
  <si>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</si>
  <si>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</si>
  <si>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</si>
  <si>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</si>
  <si>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</si>
  <si>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</si>
  <si>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</si>
  <si>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</si>
  <si>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</si>
  <si>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</si>
  <si>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</si>
  <si>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</si>
  <si>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</si>
  <si>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</si>
  <si>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</si>
  <si>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</si>
  <si>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</si>
  <si>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</si>
  <si>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</si>
  <si>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</si>
  <si>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</si>
  <si>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</si>
  <si>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</si>
  <si>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</si>
  <si>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</si>
  <si>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</si>
  <si>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</si>
  <si>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</si>
  <si>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</si>
  <si>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</si>
  <si>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</si>
  <si>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</si>
  <si>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</si>
  <si>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</si>
  <si>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</si>
  <si>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</si>
  <si>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</si>
  <si>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</si>
  <si>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</si>
  <si>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</si>
  <si>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</si>
  <si>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</si>
  <si>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</si>
  <si>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</si>
  <si>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</si>
  <si>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</si>
  <si>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</si>
  <si>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</si>
  <si>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</si>
  <si>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</si>
  <si>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</si>
  <si>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</si>
  <si>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</si>
  <si>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</si>
  <si>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</si>
  <si>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</si>
  <si>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</si>
  <si>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</si>
  <si>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</si>
  <si>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</si>
  <si>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</si>
  <si>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</si>
  <si>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</si>
  <si>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</si>
  <si>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</si>
  <si>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</si>
  <si>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</si>
  <si>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</si>
  <si>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</si>
  <si>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</si>
  <si>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</si>
  <si>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</si>
  <si>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</si>
  <si>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</si>
  <si>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</si>
  <si>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</si>
  <si>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</si>
  <si>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</si>
  <si>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</si>
  <si>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</si>
  <si>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</si>
  <si>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</si>
  <si>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</si>
  <si>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</si>
  <si>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</si>
  <si>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</si>
  <si>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</si>
  <si>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</si>
  <si>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</si>
  <si>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</si>
  <si>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</si>
  <si>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</si>
  <si>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</si>
  <si>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</si>
  <si>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</si>
  <si>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</si>
  <si>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</si>
  <si>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</si>
  <si>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</si>
  <si>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</si>
  <si>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</si>
  <si>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</si>
  <si>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</si>
  <si>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</si>
  <si>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</si>
  <si>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</si>
  <si>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</si>
  <si>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</si>
  <si>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</si>
  <si>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</si>
  <si>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</si>
  <si>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</si>
  <si>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</si>
  <si>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</si>
  <si>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</si>
  <si>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</si>
  <si>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</si>
  <si>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</si>
  <si>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</si>
  <si>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</si>
  <si>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</si>
  <si>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</si>
  <si>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</si>
  <si>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</si>
  <si>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</si>
  <si>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</si>
  <si>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</si>
  <si>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</si>
  <si>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</si>
  <si>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</si>
  <si>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</si>
  <si>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</si>
  <si>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</si>
  <si>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</si>
  <si>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</si>
  <si>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</si>
  <si>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</si>
  <si>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</si>
  <si>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</si>
  <si>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</si>
  <si>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</si>
  <si>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</si>
  <si>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</si>
  <si>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</si>
  <si>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</si>
  <si>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</si>
  <si>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</si>
  <si>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</si>
  <si>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</si>
  <si>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</si>
  <si>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</si>
  <si>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</si>
  <si>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</si>
  <si>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</si>
  <si>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</si>
  <si>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</si>
  <si>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</si>
  <si>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</si>
  <si>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</si>
  <si>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</si>
  <si>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</si>
  <si>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</si>
  <si>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</si>
  <si>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</si>
  <si>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</si>
  <si>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</si>
  <si>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</si>
  <si>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</si>
  <si>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</si>
  <si>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</si>
  <si>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</si>
  <si>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</si>
  <si>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</si>
  <si>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</si>
  <si>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</si>
  <si>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</si>
  <si>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</si>
  <si>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</si>
  <si>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</si>
  <si>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</si>
  <si>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</si>
  <si>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</si>
  <si>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</si>
  <si>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</si>
  <si>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</si>
  <si>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</si>
  <si>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</si>
  <si>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</si>
  <si>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</si>
  <si>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</si>
  <si>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</si>
  <si>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</si>
  <si>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</si>
  <si>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</si>
  <si>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</si>
  <si>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</si>
  <si>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</si>
  <si>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</si>
  <si>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</si>
  <si>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</si>
  <si>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</si>
  <si>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</si>
  <si>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</si>
  <si>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</si>
  <si>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</si>
  <si>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</si>
  <si>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</si>
  <si>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</si>
  <si>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</si>
  <si>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</si>
  <si>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</si>
  <si>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</si>
  <si>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</si>
  <si>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</si>
  <si>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</si>
  <si>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</si>
  <si>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</si>
  <si>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</si>
  <si>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</si>
  <si>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</si>
  <si>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</si>
  <si>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</si>
  <si>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</si>
  <si>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</si>
  <si>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</si>
  <si>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</si>
  <si>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</si>
  <si>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</si>
  <si>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</si>
  <si>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</si>
  <si>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</si>
  <si>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</si>
  <si>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</si>
  <si>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</si>
  <si>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</si>
  <si>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</si>
  <si>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</si>
  <si>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</si>
  <si>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</si>
  <si>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</si>
  <si>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</si>
  <si>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</si>
  <si>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</si>
  <si>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</si>
  <si>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</si>
  <si>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</si>
  <si>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</si>
  <si>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</si>
  <si>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</si>
  <si>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</si>
  <si>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</si>
  <si>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</si>
  <si>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</si>
  <si>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</si>
  <si>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</si>
  <si>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</si>
  <si>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</si>
  <si>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</si>
  <si>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</si>
  <si>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</si>
  <si>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</si>
  <si>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</si>
  <si>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</si>
  <si>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</si>
  <si>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</si>
  <si>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</si>
  <si>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</si>
  <si>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</si>
  <si>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</si>
  <si>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</si>
  <si>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</si>
  <si>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</si>
  <si>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</si>
  <si>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</si>
  <si>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</si>
  <si>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</si>
  <si>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</si>
  <si>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</si>
  <si>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</si>
  <si>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</si>
  <si>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</si>
  <si>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</si>
  <si>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</si>
  <si>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</si>
  <si>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</si>
  <si>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</si>
  <si>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</si>
  <si>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</si>
  <si>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</si>
  <si>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</si>
  <si>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</si>
  <si>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</si>
  <si>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</si>
  <si>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</si>
  <si>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</si>
  <si>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</si>
  <si>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</si>
  <si>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</si>
  <si>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</si>
  <si>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</si>
  <si>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</si>
  <si>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</si>
  <si>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</si>
  <si>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</si>
  <si>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</si>
  <si>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</si>
  <si>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</si>
  <si>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</si>
  <si>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</si>
  <si>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</si>
  <si>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</si>
  <si>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</si>
  <si>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</si>
  <si>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</si>
  <si>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</si>
  <si>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</si>
  <si>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</si>
  <si>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</si>
  <si>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</si>
  <si>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</si>
  <si>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</si>
  <si>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</si>
  <si>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</si>
  <si>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</si>
  <si>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</si>
  <si>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</si>
  <si>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</si>
  <si>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</si>
  <si>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</si>
  <si>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</si>
  <si>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</si>
  <si>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</si>
  <si>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</si>
  <si>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</si>
  <si>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</si>
  <si>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</si>
  <si>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</si>
  <si>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</si>
  <si>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</si>
  <si>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</si>
  <si>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</si>
  <si>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</si>
  <si>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</si>
  <si>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</si>
  <si>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</si>
  <si>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</si>
  <si>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</si>
  <si>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</si>
  <si>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</si>
  <si>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</si>
  <si>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</si>
  <si>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</si>
  <si>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</si>
  <si>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</si>
  <si>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</si>
  <si>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</si>
  <si>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</si>
  <si>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</si>
  <si>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</si>
  <si>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</si>
  <si>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</si>
  <si>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</si>
  <si>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</si>
  <si>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</si>
  <si>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</si>
  <si>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</si>
  <si>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</si>
  <si>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</si>
  <si>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</si>
  <si>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</si>
  <si>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</si>
  <si>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</si>
  <si>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</si>
  <si>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</si>
  <si>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</si>
  <si>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</si>
  <si>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</si>
  <si>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</si>
  <si>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</si>
  <si>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</si>
  <si>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</si>
  <si>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</si>
  <si>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</si>
  <si>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</si>
  <si>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</si>
  <si>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</si>
  <si>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</si>
  <si>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</si>
  <si>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</si>
  <si>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</si>
  <si>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</si>
  <si>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</si>
  <si>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</si>
  <si>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</si>
  <si>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</si>
  <si>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</si>
  <si>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</si>
  <si>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</si>
  <si>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</si>
  <si>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</si>
  <si>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</si>
  <si>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</si>
  <si>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</si>
  <si>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</si>
  <si>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</si>
  <si>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</si>
  <si>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</si>
  <si>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</si>
  <si>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</si>
  <si>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</si>
  <si>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</si>
  <si>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</si>
  <si>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</si>
  <si>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</si>
  <si>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</si>
  <si>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</si>
  <si>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</si>
  <si>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</si>
  <si>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</si>
  <si>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</si>
  <si>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</si>
  <si>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</si>
  <si>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</si>
  <si>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</si>
  <si>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</si>
  <si>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</si>
  <si>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</si>
  <si>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</si>
  <si>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</si>
  <si>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</si>
  <si>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</si>
  <si>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</si>
  <si>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</si>
  <si>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</si>
  <si>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</si>
  <si>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</si>
  <si>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</si>
  <si>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</si>
  <si>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</si>
  <si>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</si>
  <si>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</si>
  <si>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</si>
  <si>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</si>
  <si>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</si>
  <si>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</si>
  <si>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</si>
  <si>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</si>
  <si>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</si>
  <si>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</si>
  <si>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</si>
  <si>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</si>
  <si>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</si>
  <si>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</si>
  <si>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</si>
  <si>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</si>
  <si>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</si>
  <si>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</si>
  <si>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</si>
  <si>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</si>
  <si>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</si>
  <si>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</si>
  <si>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</si>
  <si>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</si>
  <si>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</si>
  <si>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</si>
  <si>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</si>
  <si>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</si>
  <si>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</si>
  <si>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</si>
  <si>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</si>
  <si>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</si>
  <si>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</si>
  <si>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</si>
  <si>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</si>
  <si>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</si>
  <si>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</si>
  <si>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</si>
  <si>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</si>
  <si>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</si>
  <si>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</si>
  <si>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</si>
  <si>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</si>
  <si>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</si>
  <si>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</si>
  <si>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</si>
  <si>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</si>
  <si>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</si>
  <si>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</si>
  <si>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</si>
  <si>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</si>
  <si>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</si>
  <si>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</si>
  <si>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</si>
  <si>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</si>
  <si>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</si>
  <si>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</si>
  <si>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</si>
  <si>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</si>
  <si>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</si>
  <si>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</si>
  <si>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</si>
  <si>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</si>
  <si>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</si>
  <si>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</si>
  <si>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</si>
  <si>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</si>
  <si>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</si>
  <si>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</si>
  <si>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</si>
  <si>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</si>
  <si>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</si>
  <si>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</si>
  <si>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</si>
  <si>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</si>
  <si>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</si>
  <si>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</si>
  <si>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</si>
  <si>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</si>
  <si>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</si>
  <si>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</si>
  <si>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</si>
  <si>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</si>
  <si>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</si>
  <si>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</si>
  <si>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</si>
  <si>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</si>
  <si>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</si>
  <si>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</si>
  <si>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</si>
  <si>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</si>
  <si>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</si>
  <si>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</si>
  <si>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</si>
  <si>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</si>
  <si>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</si>
  <si>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</si>
  <si>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</si>
  <si>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</si>
  <si>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</si>
  <si>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</si>
  <si>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</si>
  <si>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</si>
  <si>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</si>
  <si>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</si>
  <si>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</si>
  <si>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</si>
  <si>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</si>
  <si>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</si>
  <si>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</si>
  <si>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</si>
  <si>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</si>
  <si>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</si>
  <si>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</si>
  <si>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</si>
  <si>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</si>
  <si>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</si>
  <si>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</si>
  <si>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</si>
  <si>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</si>
  <si>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</si>
  <si>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</si>
  <si>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</si>
  <si>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</si>
  <si>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</si>
  <si>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</si>
  <si>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</si>
  <si>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</si>
  <si>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</si>
  <si>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</si>
  <si>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</si>
  <si>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</si>
  <si>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</si>
  <si>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</si>
  <si>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</si>
  <si>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</si>
  <si>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</si>
  <si>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</si>
  <si>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</si>
  <si>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</si>
  <si>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</si>
  <si>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</si>
  <si>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</si>
  <si>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</si>
  <si>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</si>
  <si>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</si>
  <si>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</si>
  <si>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</si>
  <si>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</si>
  <si>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</si>
  <si>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</si>
  <si>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</si>
  <si>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</si>
  <si>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</si>
  <si>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</si>
  <si>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</si>
  <si>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</si>
  <si>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</si>
  <si>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</si>
  <si>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</si>
  <si>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</si>
  <si>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</si>
  <si>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</si>
  <si>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</si>
  <si>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</si>
  <si>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</si>
  <si>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</si>
  <si>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</si>
  <si>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</si>
  <si>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</si>
  <si>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</si>
  <si>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</si>
  <si>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</si>
  <si>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</si>
  <si>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</si>
  <si>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</si>
  <si>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</si>
  <si>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</si>
  <si>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</si>
  <si>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</si>
  <si>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</si>
  <si>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</si>
  <si>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</si>
  <si>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</si>
  <si>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</si>
  <si>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</si>
  <si>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</si>
  <si>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</si>
  <si>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</si>
  <si>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</si>
  <si>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</si>
  <si>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</si>
  <si>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</si>
  <si>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</si>
  <si>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</si>
  <si>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</si>
  <si>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</si>
  <si>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</si>
  <si>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</si>
  <si>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</si>
  <si>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</si>
  <si>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</si>
  <si>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</si>
  <si>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</si>
  <si>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</si>
  <si>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</si>
  <si>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</si>
  <si>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</si>
  <si>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</si>
  <si>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</si>
  <si>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</si>
  <si>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</si>
  <si>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</si>
  <si>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</si>
  <si>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</si>
  <si>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</si>
  <si>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</si>
  <si>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</si>
  <si>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</si>
  <si>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</si>
  <si>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</si>
  <si>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</si>
  <si>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</si>
  <si>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</si>
  <si>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</si>
  <si>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</si>
  <si>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</si>
  <si>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</si>
  <si>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</si>
  <si>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</si>
  <si>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</si>
  <si>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</si>
  <si>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</si>
  <si>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</si>
  <si>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</si>
  <si>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</si>
  <si>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</si>
  <si>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</si>
  <si>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</si>
  <si>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</si>
  <si>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</si>
  <si>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</si>
  <si>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</si>
  <si>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</si>
  <si>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</si>
  <si>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</si>
  <si>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</si>
  <si>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</si>
  <si>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</si>
  <si>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</si>
  <si>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</si>
  <si>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</si>
  <si>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</si>
  <si>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</si>
  <si>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</si>
  <si>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</si>
  <si>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</si>
  <si>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</si>
  <si>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</si>
  <si>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</si>
  <si>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</si>
  <si>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</si>
  <si>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</si>
  <si>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</si>
  <si>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</si>
  <si>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</si>
  <si>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</si>
  <si>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</si>
  <si>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</si>
  <si>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</si>
  <si>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</si>
  <si>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</si>
  <si>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</si>
  <si>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</si>
  <si>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</si>
  <si>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</si>
  <si>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</si>
  <si>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</si>
  <si>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</si>
  <si>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</si>
  <si>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</si>
  <si>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</si>
  <si>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</si>
  <si>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</si>
  <si>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</si>
  <si>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</si>
  <si>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</si>
  <si>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</si>
  <si>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</si>
  <si>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</si>
  <si>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</si>
  <si>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</si>
  <si>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</si>
  <si>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</si>
  <si>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</si>
  <si>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</si>
  <si>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</si>
  <si>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</si>
  <si>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</si>
  <si>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</si>
  <si>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</si>
  <si>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</si>
  <si>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</si>
  <si>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</si>
  <si>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</si>
  <si>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</si>
  <si>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</si>
  <si>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</si>
  <si>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</si>
  <si>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</si>
  <si>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</si>
  <si>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</si>
  <si>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</si>
  <si>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</si>
  <si>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</si>
  <si>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</si>
  <si>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</si>
  <si>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</si>
  <si>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</si>
  <si>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</si>
  <si>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</si>
  <si>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</si>
  <si>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</si>
  <si>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</si>
  <si>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</si>
  <si>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</si>
  <si>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</si>
  <si>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</si>
  <si>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</si>
  <si>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</si>
  <si>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</si>
  <si>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</si>
  <si>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</si>
  <si>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</si>
  <si>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</si>
  <si>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</si>
  <si>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</si>
  <si>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</si>
  <si>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</si>
  <si>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</si>
  <si>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</si>
  <si>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</si>
  <si>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</si>
  <si>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</si>
  <si>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</si>
  <si>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</si>
  <si>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</si>
  <si>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</si>
  <si>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</si>
  <si>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</si>
  <si>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</si>
  <si>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</si>
  <si>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</si>
  <si>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</si>
  <si>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</si>
  <si>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</si>
  <si>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</si>
  <si>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</si>
  <si>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</si>
  <si>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</si>
  <si>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</si>
  <si>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</si>
  <si>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</si>
  <si>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</si>
  <si>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</si>
  <si>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</si>
  <si>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</si>
  <si>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</si>
  <si>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</si>
  <si>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</si>
  <si>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</si>
  <si>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</si>
  <si>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</si>
  <si>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</si>
  <si>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</si>
  <si>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</si>
  <si>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</si>
  <si>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</si>
  <si>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</si>
  <si>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</si>
  <si>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</si>
  <si>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</si>
  <si>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</si>
  <si>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</si>
  <si>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</si>
  <si>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</si>
  <si>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</si>
  <si>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</si>
  <si>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</si>
  <si>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</si>
  <si>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</si>
  <si>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</si>
  <si>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</si>
  <si>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</si>
  <si>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</si>
  <si>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</si>
  <si>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</si>
  <si>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</si>
  <si>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</si>
  <si>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</si>
  <si>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</si>
  <si>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</si>
  <si>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</si>
  <si>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</si>
  <si>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</si>
  <si>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</si>
  <si>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</si>
  <si>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</si>
  <si>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</si>
  <si>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</si>
  <si>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</si>
  <si>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</si>
  <si>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</si>
  <si>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</si>
  <si>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</si>
  <si>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</si>
  <si>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</si>
  <si>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</si>
  <si>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</si>
  <si>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</si>
  <si>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</si>
  <si>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</si>
  <si>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</si>
  <si>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</si>
  <si>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</si>
  <si>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</si>
  <si>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</si>
  <si>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</si>
  <si>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</si>
  <si>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</si>
  <si>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</si>
  <si>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</si>
  <si>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</si>
  <si>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</si>
  <si>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</si>
  <si>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</si>
  <si>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</si>
  <si>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</si>
  <si>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</si>
  <si>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</si>
  <si>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</si>
  <si>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</si>
  <si>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</si>
  <si>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</si>
  <si>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</si>
  <si>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</si>
  <si>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</si>
  <si>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</si>
  <si>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</si>
  <si>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</si>
  <si>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</si>
  <si>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</si>
  <si>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</si>
  <si>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</si>
  <si>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</si>
  <si>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</si>
  <si>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</si>
  <si>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</si>
  <si>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</si>
  <si>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</si>
  <si>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</si>
  <si>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</si>
  <si>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</si>
  <si>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</si>
  <si>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</si>
  <si>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</si>
  <si>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</si>
  <si>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</si>
  <si>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</si>
  <si>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</si>
  <si>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</si>
  <si>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</si>
  <si>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</si>
  <si>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</si>
  <si>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</si>
  <si>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</si>
  <si>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</si>
  <si>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</si>
  <si>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</si>
  <si>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</si>
  <si>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</si>
  <si>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</si>
  <si>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</si>
  <si>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</si>
  <si>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</si>
  <si>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</si>
  <si>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</si>
  <si>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</si>
  <si>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</si>
  <si>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</si>
  <si>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</si>
  <si>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</si>
  <si>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</si>
  <si>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</si>
  <si>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</si>
  <si>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</si>
  <si>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</si>
  <si>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</si>
  <si>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</si>
  <si>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</si>
  <si>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</si>
  <si>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</si>
  <si>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</si>
  <si>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</si>
  <si>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</si>
  <si>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</si>
  <si>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</si>
  <si>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</si>
  <si>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</si>
  <si>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</si>
  <si>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</si>
  <si>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</si>
  <si>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</si>
  <si>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</si>
  <si>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</si>
  <si>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</si>
  <si>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</si>
  <si>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</si>
  <si>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</si>
  <si>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</si>
  <si>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</si>
  <si>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</si>
  <si>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</si>
  <si>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</si>
  <si>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</si>
  <si>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</si>
  <si>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</si>
  <si>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</si>
  <si>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</si>
  <si>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</si>
  <si>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</si>
  <si>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</si>
  <si>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</si>
  <si>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</si>
  <si>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</si>
  <si>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</si>
  <si>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</si>
  <si>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</si>
  <si>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</si>
  <si>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</si>
  <si>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</si>
  <si>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</si>
  <si>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</si>
  <si>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</si>
  <si>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</si>
  <si>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</si>
  <si>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</si>
  <si>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</si>
  <si>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</si>
  <si>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</si>
  <si>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</si>
  <si>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</si>
  <si>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</si>
  <si>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</si>
  <si>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</si>
  <si>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</si>
  <si>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</si>
  <si>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</si>
  <si>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</si>
  <si>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</si>
  <si>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</si>
  <si>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</si>
  <si>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</si>
  <si>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</si>
  <si>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</si>
  <si>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</si>
  <si>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</si>
  <si>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</si>
  <si>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</si>
  <si>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</si>
  <si>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</si>
  <si>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</si>
  <si>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</si>
  <si>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</si>
  <si>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</si>
  <si>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</si>
  <si>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</si>
  <si>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</si>
  <si>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</si>
  <si>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</si>
  <si>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</si>
  <si>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</si>
  <si>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</si>
  <si>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</si>
  <si>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</si>
  <si>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</si>
  <si>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</si>
  <si>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</si>
  <si>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</si>
  <si>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</si>
  <si>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</si>
  <si>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</si>
  <si>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</si>
  <si>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</si>
  <si>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</si>
  <si>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</si>
  <si>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</si>
  <si>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</si>
  <si>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</si>
  <si>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</si>
  <si>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</si>
  <si>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</si>
  <si>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</si>
  <si>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</si>
  <si>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</si>
  <si>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</si>
  <si>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</si>
  <si>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</si>
  <si>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</si>
  <si>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</si>
  <si>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</si>
  <si>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</si>
  <si>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</si>
  <si>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</si>
  <si>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</si>
  <si>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</si>
  <si>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</si>
  <si>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</si>
  <si>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</si>
  <si>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</si>
  <si>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</si>
  <si>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</si>
  <si>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</si>
  <si>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</si>
  <si>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</si>
  <si>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</si>
  <si>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</si>
  <si>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</si>
  <si>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</si>
  <si>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</si>
  <si>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</si>
  <si>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</si>
  <si>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</si>
  <si>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</si>
  <si>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</si>
  <si>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</si>
  <si>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</si>
  <si>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</si>
  <si>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</si>
  <si>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</si>
  <si>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</si>
  <si>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</si>
  <si>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</si>
  <si>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</si>
  <si>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</si>
  <si>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</si>
  <si>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</si>
  <si>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</si>
  <si>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</si>
  <si>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</si>
  <si>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</si>
  <si>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</si>
  <si>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</si>
  <si>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</si>
  <si>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</si>
  <si>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</si>
  <si>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</si>
  <si>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</si>
  <si>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</si>
  <si>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</si>
  <si>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</si>
  <si>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</si>
  <si>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</si>
  <si>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</si>
  <si>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</si>
  <si>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</si>
  <si>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</si>
  <si>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</si>
  <si>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</si>
  <si>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</si>
  <si>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</si>
  <si>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</si>
  <si>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</si>
  <si>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</si>
  <si>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</si>
  <si>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</si>
  <si>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</si>
  <si>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</si>
  <si>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</si>
  <si>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</si>
  <si>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</si>
  <si>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</si>
  <si>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</si>
  <si>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</si>
  <si>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</si>
  <si>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</si>
  <si>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</si>
  <si>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</si>
  <si>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</si>
  <si>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</si>
  <si>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</si>
  <si>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</si>
  <si>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</si>
  <si>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</si>
  <si>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</si>
  <si>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</si>
  <si>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</si>
  <si>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</si>
  <si>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</si>
  <si>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</si>
  <si>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</si>
  <si>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</si>
  <si>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</si>
  <si>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</si>
  <si>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</si>
  <si>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</si>
  <si>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</si>
  <si>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</si>
  <si>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</si>
  <si>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</si>
  <si>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</si>
  <si>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</si>
  <si>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</si>
  <si>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</si>
  <si>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</si>
  <si>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</si>
  <si>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</si>
  <si>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</si>
  <si>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</si>
  <si>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</si>
  <si>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</si>
  <si>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</si>
  <si>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</si>
  <si>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</si>
  <si>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</si>
  <si>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</si>
  <si>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</si>
  <si>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</si>
  <si>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</si>
  <si>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</si>
  <si>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</si>
  <si>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</si>
  <si>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</si>
  <si>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</si>
  <si>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</si>
  <si>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</si>
  <si>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</si>
  <si>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</si>
  <si>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</si>
  <si>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</si>
  <si>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</si>
  <si>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</si>
  <si>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</si>
  <si>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</si>
  <si>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</si>
  <si>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</si>
  <si>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</si>
  <si>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</si>
  <si>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</si>
  <si>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</si>
  <si>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</si>
  <si>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</si>
  <si>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</si>
  <si>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</si>
  <si>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</si>
  <si>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</si>
  <si>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</si>
  <si>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</si>
  <si>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</si>
  <si>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</si>
  <si>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</si>
  <si>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</si>
  <si>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</si>
  <si>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</si>
  <si>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</si>
  <si>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</si>
  <si>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</si>
  <si>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</si>
  <si>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</si>
  <si>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</si>
  <si>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</si>
  <si>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</si>
  <si>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</si>
  <si>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</si>
  <si>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</si>
  <si>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</si>
  <si>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</si>
  <si>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</si>
  <si>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</si>
  <si>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</si>
  <si>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</si>
  <si>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</si>
  <si>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</si>
  <si>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</si>
  <si>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</si>
  <si>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</si>
  <si>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</si>
  <si>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</si>
  <si>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</si>
  <si>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</si>
  <si>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</si>
  <si>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</si>
  <si>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</si>
  <si>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</si>
  <si>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</si>
  <si>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</si>
  <si>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</si>
  <si>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</si>
  <si>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</si>
  <si>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</si>
  <si>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</si>
  <si>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</si>
  <si>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</si>
  <si>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</si>
  <si>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</si>
  <si>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</si>
  <si>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</si>
  <si>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</si>
  <si>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</si>
  <si>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</si>
  <si>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</si>
  <si>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</si>
  <si>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</si>
  <si>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</si>
  <si>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</si>
  <si>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</si>
  <si>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</si>
  <si>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</si>
  <si>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</si>
  <si>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</si>
  <si>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</si>
  <si>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</si>
  <si>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</si>
  <si>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</si>
  <si>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</si>
  <si>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</si>
  <si>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</si>
  <si>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</si>
  <si>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</si>
  <si>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</si>
  <si>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</si>
  <si>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</si>
  <si>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</si>
  <si>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</si>
  <si>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</si>
  <si>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</si>
  <si>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</si>
  <si>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</si>
  <si>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</si>
  <si>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</si>
  <si>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</si>
  <si>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</si>
  <si>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</si>
  <si>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</si>
  <si>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</si>
  <si>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</si>
  <si>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</si>
  <si>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</si>
  <si>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</si>
  <si>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</si>
  <si>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</si>
  <si>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</si>
  <si>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</si>
  <si>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</si>
  <si>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</si>
  <si>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</si>
  <si>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</si>
  <si>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</si>
  <si>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</si>
  <si>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</si>
  <si>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</si>
  <si>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</si>
  <si>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</si>
  <si>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</si>
  <si>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</si>
  <si>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</si>
  <si>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</si>
  <si>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</si>
  <si>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</si>
  <si>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</si>
  <si>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</si>
  <si>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</si>
  <si>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</si>
  <si>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</si>
  <si>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</si>
  <si>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</si>
  <si>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</si>
  <si>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</si>
  <si>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</si>
  <si>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</si>
  <si>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</si>
  <si>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</si>
  <si>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</si>
  <si>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</si>
  <si>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</si>
  <si>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</si>
  <si>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</si>
  <si>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</si>
  <si>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</si>
  <si>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</si>
  <si>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</si>
  <si>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</si>
  <si>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</si>
  <si>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</si>
  <si>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</si>
  <si>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</si>
  <si>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</si>
  <si>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</si>
  <si>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</si>
  <si>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</si>
  <si>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</si>
  <si>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</si>
  <si>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</si>
  <si>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</si>
  <si>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</si>
  <si>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</si>
  <si>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</si>
  <si>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</si>
  <si>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</si>
  <si>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</si>
  <si>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</si>
  <si>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</si>
  <si>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</si>
  <si>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</si>
  <si>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</si>
  <si>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</si>
  <si>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</si>
  <si>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</si>
  <si>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</si>
  <si>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</si>
  <si>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</si>
  <si>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</si>
  <si>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</si>
  <si>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</si>
  <si>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</si>
  <si>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</si>
  <si>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</si>
  <si>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</si>
  <si>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</si>
  <si>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</si>
  <si>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</si>
  <si>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</si>
  <si>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</si>
  <si>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</si>
  <si>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</si>
  <si>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</si>
  <si>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</si>
  <si>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</si>
  <si>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</si>
  <si>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</si>
  <si>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</si>
  <si>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</si>
  <si>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</si>
  <si>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</si>
  <si>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</si>
  <si>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</si>
  <si>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</si>
  <si>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</si>
  <si>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</si>
  <si>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</si>
  <si>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</si>
  <si>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</si>
  <si>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</si>
  <si>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</si>
  <si>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</si>
  <si>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</si>
  <si>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</si>
  <si>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</si>
  <si>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</si>
  <si>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</si>
  <si>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</si>
  <si>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</si>
  <si>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</si>
  <si>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</si>
  <si>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</si>
  <si>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</si>
  <si>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</si>
  <si>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</si>
  <si>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</si>
  <si>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</si>
  <si>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</si>
  <si>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</si>
  <si>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</si>
  <si>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</si>
  <si>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</si>
  <si>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</si>
  <si>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</si>
  <si>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</si>
  <si>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</si>
  <si>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</si>
  <si>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</si>
  <si>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</si>
  <si>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</si>
  <si>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</si>
  <si>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</si>
  <si>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</si>
  <si>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</si>
  <si>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</si>
  <si>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</si>
  <si>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</si>
  <si>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</si>
  <si>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</si>
  <si>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</si>
  <si>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</si>
  <si>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</si>
  <si>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</si>
  <si>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</si>
  <si>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</si>
  <si>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</si>
  <si>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</si>
  <si>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</si>
  <si>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</si>
  <si>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</si>
  <si>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</si>
  <si>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</si>
  <si>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</si>
  <si>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</si>
  <si>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</si>
  <si>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</si>
  <si>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</si>
  <si>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</si>
  <si>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</si>
  <si>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</si>
  <si>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</si>
  <si>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</si>
  <si>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</si>
  <si>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</si>
  <si>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</si>
  <si>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</si>
  <si>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</si>
  <si>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</si>
  <si>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</si>
  <si>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</si>
  <si>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</si>
  <si>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</si>
  <si>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</si>
  <si>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</si>
  <si>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</si>
  <si>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</si>
  <si>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</si>
  <si>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</si>
  <si>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</si>
  <si>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</si>
  <si>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</si>
  <si>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</si>
  <si>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</si>
  <si>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</si>
  <si>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</si>
  <si>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</si>
  <si>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</si>
  <si>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</si>
  <si>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</si>
  <si>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</si>
  <si>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</si>
  <si>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</si>
  <si>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</si>
  <si>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</si>
  <si>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</si>
  <si>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</si>
  <si>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</si>
  <si>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</si>
  <si>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</si>
  <si>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</si>
  <si>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</si>
  <si>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</si>
  <si>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</si>
  <si>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</si>
  <si>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</si>
  <si>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</si>
  <si>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</si>
  <si>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</si>
  <si>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</si>
  <si>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</si>
  <si>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</si>
  <si>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</si>
  <si>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</si>
  <si>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</si>
  <si>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</si>
  <si>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</si>
  <si>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</si>
  <si>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</si>
  <si>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</si>
  <si>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</si>
  <si>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</si>
  <si>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</si>
  <si>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</si>
  <si>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</si>
  <si>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</si>
  <si>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</si>
  <si>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</si>
  <si>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</si>
  <si>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</si>
  <si>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</si>
  <si>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</si>
  <si>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</si>
  <si>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</si>
  <si>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</si>
  <si>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</si>
  <si>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</si>
  <si>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</si>
  <si>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</si>
  <si>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</si>
  <si>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</si>
  <si>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</si>
  <si>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</si>
  <si>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</si>
  <si>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</si>
  <si>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</si>
  <si>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</si>
  <si>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</si>
  <si>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</si>
  <si>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</si>
  <si>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</si>
  <si>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</si>
  <si>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</si>
  <si>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</si>
  <si>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</si>
  <si>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</si>
  <si>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</si>
  <si>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</si>
  <si>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</si>
  <si>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</si>
  <si>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</si>
  <si>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</si>
  <si>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</si>
  <si>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</si>
  <si>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</si>
  <si>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</si>
  <si>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</si>
  <si>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</si>
  <si>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</si>
  <si>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</si>
  <si>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</si>
  <si>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</si>
  <si>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</si>
  <si>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</si>
  <si>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</si>
  <si>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</si>
  <si>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</si>
  <si>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</si>
  <si>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</si>
  <si>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</si>
  <si>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</si>
  <si>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</si>
  <si>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</si>
  <si>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</si>
  <si>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</si>
  <si>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</si>
  <si>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</si>
  <si>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</si>
  <si>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</si>
  <si>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</si>
  <si>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</si>
  <si>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</si>
  <si>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</si>
  <si>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</si>
  <si>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</si>
  <si>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</si>
  <si>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</si>
  <si>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</si>
  <si>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</si>
  <si>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</si>
  <si>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</si>
  <si>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</si>
  <si>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</si>
  <si>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</si>
  <si>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</si>
  <si>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</si>
  <si>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</si>
  <si>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</si>
  <si>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</si>
  <si>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</si>
  <si>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</si>
  <si>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</si>
  <si>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</si>
  <si>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</si>
  <si>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</si>
  <si>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</si>
  <si>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</si>
  <si>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</si>
  <si>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</si>
  <si>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</si>
  <si>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</si>
  <si>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</si>
  <si>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</si>
  <si>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</si>
  <si>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</si>
  <si>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</si>
  <si>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</si>
  <si>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</si>
  <si>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</si>
  <si>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</si>
  <si>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</si>
  <si>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</si>
  <si>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</si>
  <si>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</si>
  <si>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</si>
  <si>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</si>
  <si>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</si>
  <si>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</si>
  <si>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</si>
  <si>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</si>
  <si>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</si>
  <si>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</si>
  <si>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</si>
  <si>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</si>
  <si>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</si>
  <si>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</si>
  <si>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</si>
  <si>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</si>
  <si>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</si>
  <si>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</si>
  <si>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</si>
  <si>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</si>
  <si>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</si>
  <si>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</si>
  <si>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</si>
  <si>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</si>
  <si>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</si>
  <si>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</si>
  <si>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</si>
  <si>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</si>
  <si>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</si>
  <si>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</si>
  <si>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</si>
  <si>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</si>
  <si>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</si>
  <si>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</si>
  <si>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</si>
  <si>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</si>
  <si>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</si>
  <si>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</si>
  <si>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</si>
  <si>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</si>
  <si>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</si>
  <si>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</si>
  <si>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</si>
  <si>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</si>
  <si>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</si>
  <si>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</si>
  <si>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</si>
  <si>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</si>
  <si>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</si>
  <si>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</si>
  <si>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</si>
  <si>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</si>
  <si>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</si>
  <si>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</si>
  <si>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</si>
  <si>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</si>
  <si>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</si>
  <si>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</si>
  <si>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</si>
  <si>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</si>
  <si>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</si>
  <si>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</si>
  <si>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</si>
  <si>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</si>
  <si>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</si>
  <si>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</si>
  <si>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</si>
  <si>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</si>
  <si>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</si>
  <si>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</si>
  <si>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</si>
  <si>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</si>
  <si>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</si>
  <si>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</si>
  <si>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</si>
  <si>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</si>
  <si>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</si>
  <si>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</si>
  <si>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</si>
  <si>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</si>
  <si>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</si>
  <si>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</si>
  <si>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</si>
  <si>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</si>
  <si>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</si>
  <si>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</si>
  <si>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</si>
  <si>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</si>
  <si>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</si>
  <si>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</si>
  <si>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</si>
  <si>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</si>
  <si>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</si>
  <si>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</si>
  <si>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</si>
  <si>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</si>
  <si>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</si>
  <si>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</si>
  <si>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</si>
  <si>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</si>
  <si>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</si>
  <si>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</si>
  <si>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</si>
  <si>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</si>
  <si>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</si>
  <si>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</si>
  <si>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</si>
  <si>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</si>
  <si>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</si>
  <si>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</si>
  <si>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</si>
  <si>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</si>
  <si>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</si>
  <si>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</si>
  <si>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</si>
  <si>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</si>
  <si>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</si>
  <si>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</si>
  <si>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</si>
  <si>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</si>
  <si>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</si>
  <si>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</si>
  <si>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</si>
  <si>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</si>
  <si>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</si>
  <si>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</si>
  <si>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</si>
  <si>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</si>
  <si>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</si>
  <si>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</si>
  <si>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</si>
  <si>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</si>
  <si>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</si>
  <si>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</si>
  <si>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</si>
  <si>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</si>
  <si>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</si>
  <si>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</si>
  <si>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</si>
  <si>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</si>
  <si>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</si>
  <si>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</si>
  <si>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</si>
  <si>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</si>
  <si>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</si>
  <si>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</si>
  <si>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</si>
  <si>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</si>
  <si>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</si>
  <si>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</si>
  <si>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</si>
  <si>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</si>
  <si>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</si>
  <si>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</si>
  <si>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</si>
  <si>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</si>
  <si>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</si>
  <si>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</si>
  <si>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</si>
  <si>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</si>
  <si>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</si>
  <si>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</si>
  <si>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</si>
  <si>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</si>
  <si>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</si>
  <si>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</si>
  <si>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</si>
  <si>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</si>
  <si>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</si>
  <si>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</si>
  <si>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</si>
  <si>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</si>
  <si>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</si>
  <si>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</si>
  <si>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</si>
  <si>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</si>
  <si>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</si>
  <si>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</si>
  <si>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</si>
  <si>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</si>
  <si>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</si>
  <si>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</si>
  <si>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</si>
  <si>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</si>
  <si>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</si>
  <si>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</si>
  <si>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</si>
  <si>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</si>
  <si>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</si>
  <si>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</si>
  <si>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</si>
  <si>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</si>
  <si>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</si>
  <si>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</si>
  <si>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</si>
  <si>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</si>
  <si>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</si>
  <si>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</si>
  <si>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</si>
  <si>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</si>
  <si>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</si>
  <si>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</si>
  <si>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</si>
  <si>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</si>
  <si>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</si>
  <si>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</si>
  <si>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</si>
  <si>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</si>
  <si>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</si>
  <si>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</si>
  <si>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</si>
  <si>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</si>
  <si>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</si>
  <si>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</si>
  <si>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</si>
  <si>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</si>
  <si>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</si>
  <si>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</si>
  <si>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</si>
  <si>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</si>
  <si>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</si>
  <si>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</si>
  <si>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</si>
  <si>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</si>
  <si>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</si>
  <si>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</si>
  <si>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</si>
  <si>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</si>
  <si>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</si>
  <si>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</si>
  <si>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</si>
  <si>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</si>
  <si>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</si>
  <si>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</si>
  <si>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</si>
  <si>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</si>
  <si>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</si>
  <si>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</si>
  <si>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</si>
  <si>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</si>
  <si>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</si>
  <si>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</si>
  <si>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</si>
  <si>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</si>
  <si>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</si>
  <si>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</si>
  <si>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</si>
  <si>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</si>
  <si>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</si>
  <si>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</si>
  <si>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</si>
  <si>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</si>
  <si>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</si>
  <si>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</si>
  <si>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</si>
  <si>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</si>
  <si>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</si>
  <si>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</si>
  <si>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</si>
  <si>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</si>
  <si>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</si>
  <si>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</si>
  <si>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</si>
  <si>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</si>
  <si>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</si>
  <si>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</si>
  <si>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</si>
  <si>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</si>
  <si>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</si>
  <si>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</si>
  <si>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</si>
  <si>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</si>
  <si>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</si>
  <si>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</si>
  <si>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</si>
  <si>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</si>
  <si>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</si>
  <si>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</si>
  <si>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</si>
  <si>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</si>
  <si>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</si>
  <si>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</si>
  <si>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</si>
  <si>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</si>
  <si>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</si>
  <si>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</si>
  <si>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</si>
  <si>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</si>
  <si>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</si>
  <si>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</si>
  <si>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</si>
  <si>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</si>
  <si>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</si>
  <si>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</si>
  <si>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</si>
  <si>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</si>
  <si>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</si>
  <si>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</si>
  <si>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</si>
  <si>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</si>
  <si>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</si>
  <si>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</si>
  <si>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</si>
  <si>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</si>
  <si>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</si>
  <si>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</si>
  <si>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</si>
  <si>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</si>
  <si>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</si>
  <si>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</si>
  <si>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</si>
  <si>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</si>
  <si>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</si>
  <si>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</si>
  <si>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</si>
  <si>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</si>
  <si>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</si>
  <si>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</si>
  <si>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</si>
  <si>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</si>
  <si>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</si>
  <si>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</si>
  <si>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</si>
  <si>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</si>
  <si>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</si>
  <si>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</si>
  <si>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</si>
  <si>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</si>
  <si>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</si>
  <si>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</si>
  <si>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</si>
  <si>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</si>
  <si>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</si>
  <si>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</si>
  <si>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</si>
  <si>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</si>
  <si>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</si>
  <si>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</si>
  <si>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</si>
  <si>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</si>
  <si>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</si>
  <si>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</si>
  <si>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</si>
  <si>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</si>
  <si>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</si>
  <si>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</si>
  <si>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</si>
  <si>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</si>
  <si>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</si>
  <si>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</si>
  <si>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</si>
  <si>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</si>
  <si>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</si>
  <si>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</si>
  <si>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</si>
  <si>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</si>
  <si>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</si>
  <si>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</si>
  <si>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</si>
  <si>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</si>
  <si>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</si>
  <si>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</si>
  <si>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</si>
  <si>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</si>
  <si>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</si>
  <si>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</si>
  <si>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</si>
  <si>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</si>
  <si>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</si>
  <si>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</si>
  <si>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</si>
  <si>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</si>
  <si>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</si>
  <si>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</si>
  <si>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</si>
  <si>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</si>
  <si>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</si>
  <si>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</si>
  <si>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</si>
  <si>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</si>
  <si>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</si>
  <si>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</si>
  <si>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</si>
  <si>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</si>
  <si>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</si>
  <si>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</si>
  <si>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</si>
  <si>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</si>
  <si>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</si>
  <si>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</si>
  <si>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</si>
  <si>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</si>
  <si>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</si>
  <si>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</si>
  <si>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</si>
  <si>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</si>
  <si>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</si>
  <si>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</si>
  <si>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</si>
  <si>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</si>
  <si>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</si>
  <si>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</si>
  <si>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</si>
  <si>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</si>
  <si>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</si>
  <si>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</si>
  <si>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</si>
  <si>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</si>
  <si>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</si>
  <si>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</si>
  <si>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</si>
  <si>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</si>
  <si>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</si>
  <si>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</si>
  <si>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</si>
  <si>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</si>
  <si>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</si>
  <si>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</si>
  <si>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</si>
  <si>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</si>
  <si>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</si>
  <si>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</si>
  <si>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</si>
  <si>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</si>
  <si>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</si>
  <si>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</si>
  <si>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</si>
  <si>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</si>
  <si>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</si>
  <si>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</si>
  <si>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</si>
  <si>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</si>
  <si>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</si>
  <si>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</si>
  <si>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</si>
  <si>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</si>
  <si>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</si>
  <si>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</si>
  <si>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</si>
  <si>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</si>
  <si>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</si>
  <si>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</si>
  <si>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</si>
  <si>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</si>
  <si>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</si>
  <si>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</si>
  <si>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</si>
  <si>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</si>
  <si>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</si>
  <si>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</si>
  <si>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</si>
  <si>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</si>
  <si>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</si>
  <si>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</si>
  <si>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</si>
  <si>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</si>
  <si>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</si>
  <si>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</si>
  <si>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</si>
  <si>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</si>
  <si>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</si>
  <si>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</si>
  <si>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</si>
  <si>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</si>
  <si>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</si>
  <si>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</si>
  <si>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</si>
  <si>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</si>
  <si>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</si>
  <si>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</si>
  <si>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</si>
  <si>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</si>
  <si>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</si>
  <si>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</si>
  <si>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</si>
  <si>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</si>
  <si>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</si>
  <si>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</si>
  <si>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</si>
  <si>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</si>
  <si>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</si>
  <si>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</si>
  <si>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</si>
  <si>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</si>
  <si>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</si>
  <si>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</si>
  <si>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</si>
  <si>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</si>
  <si>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</si>
  <si>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</si>
  <si>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</si>
  <si>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</si>
  <si>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</si>
  <si>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</si>
  <si>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</si>
  <si>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</si>
  <si>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</si>
  <si>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</si>
  <si>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</si>
  <si>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</si>
  <si>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</si>
  <si>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</si>
  <si>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</si>
  <si>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</si>
  <si>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</si>
  <si>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</si>
  <si>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</si>
  <si>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</si>
  <si>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</si>
  <si>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</si>
  <si>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</si>
  <si>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</si>
  <si>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</si>
  <si>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</si>
  <si>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</si>
  <si>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</si>
  <si>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</si>
  <si>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</si>
  <si>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</si>
  <si>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</si>
  <si>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</si>
  <si>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</si>
  <si>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</si>
  <si>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</si>
  <si>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</si>
  <si>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</si>
  <si>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</si>
  <si>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</si>
  <si>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</si>
  <si>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</si>
  <si>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</si>
  <si>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</si>
  <si>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</si>
  <si>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</si>
  <si>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</si>
  <si>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</si>
  <si>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</si>
  <si>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</si>
  <si>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</si>
  <si>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</si>
  <si>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</si>
  <si>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</si>
  <si>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</si>
  <si>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</si>
  <si>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</si>
  <si>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</si>
  <si>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</si>
  <si>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</si>
  <si>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</si>
  <si>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</si>
  <si>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</si>
  <si>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</si>
  <si>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</si>
  <si>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</si>
  <si>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</si>
  <si>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</si>
  <si>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</si>
  <si>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</si>
  <si>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</si>
  <si>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</si>
  <si>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</si>
  <si>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</si>
  <si>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</si>
  <si>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</si>
  <si>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</si>
  <si>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</si>
  <si>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</si>
  <si>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</si>
  <si>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</si>
  <si>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</si>
  <si>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</si>
  <si>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</si>
  <si>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</si>
  <si>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</si>
  <si>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</si>
  <si>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</si>
  <si>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</si>
  <si>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</si>
  <si>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</si>
  <si>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</si>
  <si>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</si>
  <si>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</si>
  <si>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</si>
  <si>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</si>
  <si>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</si>
  <si>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</si>
  <si>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</si>
  <si>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</si>
  <si>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</si>
  <si>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</si>
  <si>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</si>
  <si>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</si>
  <si>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</si>
  <si>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</si>
  <si>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</si>
  <si>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</si>
  <si>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</si>
  <si>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</si>
  <si>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</si>
  <si>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</si>
  <si>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</si>
  <si>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</si>
  <si>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</si>
  <si>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</si>
  <si>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</si>
  <si>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</si>
  <si>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</si>
  <si>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</si>
  <si>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</si>
  <si>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</si>
  <si>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</si>
  <si>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</si>
  <si>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</si>
  <si>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</si>
  <si>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</si>
  <si>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</si>
  <si>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</si>
  <si>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</si>
  <si>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</si>
  <si>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</si>
  <si>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</si>
  <si>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</si>
  <si>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</si>
  <si>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</si>
  <si>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</si>
  <si>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</si>
  <si>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</si>
  <si>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</si>
  <si>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</si>
  <si>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</si>
  <si>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</si>
  <si>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</si>
  <si>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</si>
  <si>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</si>
  <si>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</si>
  <si>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</si>
  <si>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</si>
  <si>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</si>
  <si>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</si>
  <si>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</si>
  <si>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</si>
  <si>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</si>
  <si>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</si>
  <si>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</si>
  <si>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</si>
  <si>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</si>
  <si>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</si>
  <si>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</si>
  <si>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</si>
  <si>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</si>
  <si>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</si>
  <si>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</si>
  <si>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</si>
  <si>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</si>
  <si>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</si>
  <si>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</si>
  <si>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</si>
  <si>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</si>
  <si>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</si>
  <si>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</si>
  <si>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</si>
  <si>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</si>
  <si>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</si>
  <si>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</si>
  <si>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</si>
  <si>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</si>
  <si>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</si>
  <si>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</si>
  <si>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</si>
  <si>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</si>
  <si>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</si>
  <si>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</si>
  <si>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</si>
  <si>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</si>
  <si>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</si>
  <si>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</si>
  <si>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</si>
  <si>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</si>
  <si>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</si>
  <si>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</si>
  <si>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</si>
  <si>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</si>
  <si>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</si>
  <si>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</si>
  <si>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</si>
  <si>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</si>
  <si>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</si>
  <si>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</si>
  <si>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</si>
  <si>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</si>
  <si>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</si>
  <si>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</si>
  <si>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</si>
  <si>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</si>
  <si>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</si>
  <si>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</si>
  <si>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</si>
  <si>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</si>
  <si>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</si>
  <si>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</si>
  <si>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</si>
  <si>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</si>
  <si>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</si>
  <si>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</si>
  <si>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</si>
  <si>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</si>
  <si>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</si>
  <si>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</si>
  <si>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</si>
  <si>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</si>
  <si>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</si>
  <si>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</si>
  <si>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</si>
  <si>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</si>
  <si>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</si>
  <si>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</si>
  <si>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</si>
  <si>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</si>
  <si>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</si>
  <si>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</si>
  <si>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</si>
  <si>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</si>
  <si>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</si>
  <si>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</si>
  <si>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</si>
  <si>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</si>
  <si>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</si>
  <si>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</si>
  <si>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</si>
  <si>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</si>
  <si>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</si>
  <si>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</si>
  <si>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</si>
  <si>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</si>
  <si>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</si>
  <si>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</si>
  <si>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</si>
  <si>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</si>
  <si>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</si>
  <si>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</si>
  <si>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</si>
  <si>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</si>
  <si>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</si>
  <si>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</si>
  <si>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</si>
  <si>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</si>
  <si>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</si>
  <si>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</si>
  <si>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</si>
  <si>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</si>
  <si>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</si>
  <si>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</si>
  <si>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</si>
  <si>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</si>
  <si>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</si>
  <si>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</si>
  <si>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</si>
  <si>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</si>
  <si>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</si>
  <si>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</si>
  <si>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</si>
  <si>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</si>
  <si>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</si>
  <si>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</si>
  <si>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</si>
  <si>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</si>
  <si>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</si>
  <si>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</si>
  <si>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</si>
  <si>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</si>
  <si>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</si>
  <si>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</si>
  <si>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</si>
  <si>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</si>
  <si>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</si>
  <si>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</si>
  <si>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</si>
  <si>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</si>
  <si>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</si>
  <si>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</si>
  <si>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</si>
  <si>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</si>
  <si>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</si>
  <si>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</si>
  <si>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</si>
  <si>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</si>
  <si>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</si>
  <si>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</si>
  <si>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</si>
  <si>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</si>
  <si>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</si>
  <si>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</si>
  <si>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</si>
  <si>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</si>
  <si>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</si>
  <si>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</si>
  <si>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</si>
  <si>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</si>
  <si>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</si>
  <si>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</si>
  <si>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</si>
  <si>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</si>
  <si>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</si>
  <si>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</si>
  <si>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</si>
  <si>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</si>
  <si>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</si>
  <si>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</si>
  <si>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</si>
  <si>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</si>
  <si>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</si>
  <si>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</si>
  <si>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</si>
  <si>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</si>
  <si>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</si>
  <si>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</si>
  <si>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</si>
  <si>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</si>
  <si>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</si>
  <si>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</si>
  <si>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</si>
  <si>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</si>
  <si>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</si>
  <si>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</si>
  <si>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</si>
  <si>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</si>
  <si>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</si>
  <si>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</si>
  <si>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</si>
  <si>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</si>
  <si>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</si>
  <si>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</si>
  <si>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</si>
  <si>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</si>
  <si>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</si>
  <si>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</si>
  <si>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</si>
  <si>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</si>
  <si>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</si>
  <si>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</si>
  <si>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</si>
  <si>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</si>
  <si>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</si>
  <si>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</si>
  <si>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</si>
  <si>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</si>
  <si>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</si>
  <si>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</si>
  <si>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</si>
  <si>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</si>
  <si>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</si>
  <si>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</si>
  <si>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</si>
  <si>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</si>
  <si>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</si>
  <si>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</si>
  <si>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</si>
  <si>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</si>
  <si>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</si>
  <si>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</si>
  <si>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</si>
  <si>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</si>
  <si>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</si>
  <si>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</si>
  <si>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</si>
  <si>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</si>
  <si>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</si>
  <si>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</si>
  <si>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</si>
  <si>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</si>
  <si>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</si>
  <si>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</si>
  <si>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</si>
  <si>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</si>
  <si>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</si>
  <si>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</si>
  <si>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</si>
  <si>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</si>
  <si>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</si>
  <si>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</si>
  <si>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</si>
  <si>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</si>
  <si>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</si>
  <si>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</si>
  <si>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</si>
  <si>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</si>
  <si>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</si>
  <si>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</si>
  <si>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</si>
  <si>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</si>
  <si>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</si>
  <si>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</si>
  <si>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</si>
  <si>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</si>
  <si>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</si>
  <si>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</si>
  <si>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</si>
  <si>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</si>
  <si>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</si>
  <si>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</si>
  <si>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</si>
  <si>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</si>
  <si>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</si>
  <si>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</si>
  <si>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</si>
  <si>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</si>
  <si>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</si>
  <si>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</si>
  <si>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</si>
  <si>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</si>
  <si>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</si>
  <si>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</si>
  <si>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</si>
  <si>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</si>
  <si>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</si>
  <si>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</si>
  <si>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</si>
  <si>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</si>
  <si>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</si>
  <si>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</si>
  <si>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</si>
  <si>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</si>
  <si>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</si>
  <si>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</si>
  <si>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</si>
  <si>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</si>
  <si>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</si>
  <si>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</si>
  <si>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</si>
  <si>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</si>
  <si>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</si>
  <si>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</si>
  <si>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</si>
  <si>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</si>
  <si>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</si>
  <si>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</si>
  <si>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</si>
  <si>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</si>
  <si>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</si>
  <si>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</si>
  <si>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</si>
  <si>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</si>
  <si>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</si>
  <si>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</si>
  <si>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</si>
  <si>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</si>
  <si>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</si>
  <si>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</si>
  <si>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</si>
  <si>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</si>
  <si>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</si>
  <si>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</si>
  <si>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</si>
  <si>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</si>
  <si>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</si>
  <si>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</si>
  <si>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</si>
  <si>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</si>
  <si>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</si>
  <si>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</si>
  <si>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</si>
  <si>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</si>
  <si>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</si>
  <si>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</si>
  <si>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</si>
  <si>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</si>
  <si>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</si>
  <si>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</si>
  <si>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</si>
  <si>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</si>
  <si>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</si>
  <si>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</si>
  <si>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</si>
  <si>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</si>
  <si>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</si>
  <si>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</si>
  <si>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</si>
  <si>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</si>
  <si>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</si>
  <si>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</si>
  <si>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</si>
  <si>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</si>
  <si>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</si>
  <si>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</si>
  <si>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</si>
  <si>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</si>
  <si>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</si>
  <si>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</si>
  <si>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</si>
  <si>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</si>
  <si>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</si>
  <si>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</si>
  <si>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</si>
  <si>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</si>
  <si>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</si>
  <si>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</si>
  <si>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</si>
  <si>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</si>
  <si>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</si>
  <si>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</si>
  <si>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</si>
  <si>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</si>
  <si>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</si>
  <si>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</si>
  <si>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</si>
  <si>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</si>
  <si>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</si>
  <si>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</si>
  <si>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</si>
  <si>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</si>
  <si>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</si>
  <si>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</si>
  <si>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</si>
  <si>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</si>
  <si>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</si>
  <si>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</si>
  <si>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</si>
  <si>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</si>
  <si>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</si>
  <si>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</si>
  <si>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</si>
  <si>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</si>
  <si>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</si>
  <si>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</si>
  <si>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</si>
  <si>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</si>
  <si>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</si>
  <si>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</si>
  <si>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</si>
  <si>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</si>
  <si>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</si>
  <si>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</si>
  <si>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</si>
  <si>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</si>
  <si>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</si>
  <si>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</si>
  <si>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</si>
  <si>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</si>
  <si>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</si>
  <si>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</si>
  <si>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</si>
  <si>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</si>
  <si>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</si>
  <si>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</si>
  <si>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</si>
  <si>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</si>
  <si>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</si>
  <si>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</si>
  <si>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</si>
  <si>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</si>
  <si>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</si>
  <si>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</si>
  <si>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</si>
  <si>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</si>
  <si>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</si>
  <si>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</si>
  <si>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</si>
  <si>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</si>
  <si>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</si>
  <si>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</si>
  <si>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</si>
  <si>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</si>
  <si>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</si>
  <si>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</si>
  <si>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</si>
  <si>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</si>
  <si>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</si>
  <si>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</si>
  <si>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</si>
  <si>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</si>
  <si>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</si>
  <si>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</si>
  <si>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</si>
  <si>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</si>
  <si>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</si>
  <si>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</si>
  <si>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</si>
  <si>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</si>
  <si>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</si>
  <si>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</si>
  <si>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</si>
  <si>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</si>
  <si>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</si>
  <si>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</si>
  <si>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</si>
  <si>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</si>
  <si>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</si>
  <si>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</si>
  <si>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</si>
  <si>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</si>
  <si>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</si>
  <si>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</si>
  <si>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</si>
  <si>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</si>
  <si>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</si>
  <si>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</si>
  <si>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</si>
  <si>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</si>
  <si>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</si>
  <si>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</si>
  <si>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</si>
  <si>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</si>
  <si>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</si>
  <si>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</si>
  <si>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</si>
  <si>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</si>
  <si>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</si>
  <si>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</si>
  <si>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</si>
  <si>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</si>
  <si>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</si>
  <si>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</si>
  <si>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</si>
  <si>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</si>
  <si>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</si>
  <si>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</si>
  <si>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</si>
  <si>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</si>
  <si>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</si>
  <si>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</si>
  <si>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</si>
  <si>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</si>
  <si>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</si>
  <si>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</si>
  <si>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</si>
  <si>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</si>
  <si>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</si>
  <si>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</si>
  <si>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</si>
  <si>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</si>
  <si>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</si>
  <si>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</si>
  <si>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</si>
  <si>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</si>
  <si>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</si>
  <si>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</si>
  <si>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</si>
  <si>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</si>
  <si>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</si>
  <si>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</si>
  <si>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</si>
  <si>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</si>
  <si>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</si>
  <si>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</si>
  <si>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</si>
  <si>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</si>
  <si>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</si>
  <si>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</si>
  <si>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</si>
  <si>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</si>
  <si>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</si>
  <si>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</si>
  <si>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</si>
  <si>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</si>
  <si>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</si>
  <si>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</si>
  <si>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</si>
  <si>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</si>
  <si>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</si>
  <si>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</si>
  <si>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</si>
  <si>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</si>
  <si>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</si>
  <si>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</si>
  <si>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</si>
  <si>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</si>
  <si>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</si>
  <si>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</si>
  <si>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</si>
  <si>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</si>
  <si>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</si>
  <si>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</si>
  <si>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</si>
  <si>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</si>
  <si>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</si>
  <si>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</si>
  <si>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</si>
  <si>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</si>
  <si>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</si>
  <si>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</si>
  <si>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</si>
  <si>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</si>
  <si>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</si>
  <si>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</si>
  <si>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</si>
  <si>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</si>
  <si>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</si>
  <si>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</si>
  <si>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</si>
  <si>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</si>
  <si>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</si>
  <si>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</si>
  <si>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</si>
  <si>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</si>
  <si>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</si>
  <si>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</si>
  <si>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</si>
  <si>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</si>
  <si>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</si>
  <si>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</si>
  <si>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</si>
  <si>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</si>
  <si>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</si>
  <si>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</si>
  <si>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</si>
  <si>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</si>
  <si>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</si>
  <si>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</si>
  <si>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</si>
  <si>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</si>
  <si>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</si>
  <si>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</si>
  <si>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</si>
  <si>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</si>
  <si>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</si>
  <si>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</si>
  <si>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</si>
  <si>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</si>
  <si>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</si>
  <si>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</si>
  <si>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</si>
  <si>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</si>
  <si>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</si>
  <si>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</si>
  <si>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</si>
  <si>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</si>
  <si>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</si>
  <si>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</si>
  <si>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</si>
  <si>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</si>
  <si>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</si>
  <si>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</si>
  <si>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</si>
  <si>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</si>
  <si>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</si>
  <si>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</si>
  <si>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</si>
  <si>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</si>
  <si>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</si>
  <si>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</si>
  <si>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</si>
  <si>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</si>
  <si>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</si>
  <si>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</si>
  <si>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</si>
  <si>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</si>
  <si>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</si>
  <si>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</si>
  <si>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</si>
  <si>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</si>
  <si>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</si>
  <si>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</si>
  <si>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</si>
  <si>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</si>
  <si>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</si>
  <si>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</si>
  <si>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</si>
  <si>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</si>
  <si>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</si>
  <si>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</si>
  <si>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</si>
  <si>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</si>
  <si>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</si>
  <si>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</si>
  <si>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</si>
  <si>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</si>
  <si>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</si>
  <si>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</si>
  <si>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</si>
  <si>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</si>
  <si>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</si>
  <si>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</si>
  <si>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</si>
  <si>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</si>
  <si>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</si>
  <si>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</si>
  <si>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</si>
  <si>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</si>
  <si>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</si>
  <si>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</si>
  <si>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</si>
  <si>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</si>
  <si>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</si>
  <si>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</si>
  <si>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</si>
  <si>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</si>
  <si>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</si>
  <si>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</si>
  <si>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</si>
  <si>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</si>
  <si>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</si>
  <si>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</si>
  <si>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</si>
  <si>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</si>
  <si>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</si>
  <si>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</si>
  <si>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</si>
  <si>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</si>
  <si>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</si>
  <si>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</si>
  <si>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</si>
  <si>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</si>
  <si>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</si>
  <si>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</si>
  <si>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</si>
  <si>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</si>
  <si>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</si>
  <si>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</si>
  <si>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</si>
  <si>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</si>
  <si>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</si>
  <si>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</si>
  <si>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</si>
  <si>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</si>
  <si>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</si>
  <si>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</si>
  <si>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</si>
  <si>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</si>
  <si>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</si>
  <si>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</si>
  <si>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</si>
  <si>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</si>
  <si>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</si>
  <si>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</si>
  <si>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</si>
  <si>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</si>
  <si>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</si>
  <si>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</si>
  <si>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</si>
  <si>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</si>
  <si>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</si>
  <si>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</si>
  <si>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</si>
  <si>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</si>
  <si>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</si>
  <si>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</si>
  <si>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</si>
  <si>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</si>
  <si>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</si>
  <si>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</si>
  <si>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</si>
  <si>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</si>
  <si>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</si>
  <si>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</si>
  <si>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</si>
  <si>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</si>
  <si>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</si>
  <si>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</si>
  <si>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</si>
  <si>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</si>
  <si>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</si>
  <si>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</si>
  <si>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</si>
  <si>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</si>
  <si>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</si>
  <si>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</si>
  <si>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</si>
  <si>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</si>
  <si>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</si>
  <si>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</si>
  <si>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</si>
  <si>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</si>
  <si>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</si>
  <si>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</si>
  <si>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</si>
  <si>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</si>
  <si>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</si>
  <si>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</si>
  <si>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</si>
  <si>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</si>
  <si>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</si>
  <si>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</si>
  <si>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</si>
  <si>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</si>
  <si>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</si>
  <si>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</si>
  <si>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</si>
  <si>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</si>
  <si>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</si>
  <si>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</si>
  <si>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</si>
  <si>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</si>
  <si>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</si>
  <si>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</si>
  <si>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</si>
  <si>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</si>
  <si>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</si>
  <si>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</si>
  <si>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</si>
  <si>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</si>
  <si>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</si>
  <si>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</si>
  <si>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</si>
  <si>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</si>
  <si>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</si>
  <si>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</si>
  <si>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</si>
  <si>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</si>
  <si>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</si>
  <si>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</si>
  <si>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</si>
  <si>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</si>
  <si>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</si>
  <si>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</si>
  <si>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</si>
  <si>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</si>
  <si>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</si>
  <si>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</si>
  <si>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</si>
  <si>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</si>
  <si>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</si>
  <si>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</si>
  <si>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</si>
  <si>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</si>
  <si>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</si>
  <si>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</si>
  <si>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</si>
  <si>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</si>
  <si>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</si>
  <si>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</si>
  <si>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</si>
  <si>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</si>
  <si>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</si>
  <si>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</si>
  <si>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</si>
  <si>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</si>
  <si>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</si>
  <si>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</si>
  <si>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</si>
  <si>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</si>
  <si>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</si>
  <si>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</si>
  <si>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</si>
  <si>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</si>
  <si>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</si>
  <si>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</si>
  <si>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</si>
  <si>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</si>
  <si>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</si>
  <si>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</si>
  <si>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</si>
  <si>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</si>
  <si>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</si>
  <si>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</si>
  <si>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</si>
  <si>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</si>
  <si>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</si>
  <si>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</si>
  <si>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</si>
  <si>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</si>
  <si>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</si>
  <si>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</si>
  <si>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</si>
  <si>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</si>
  <si>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</si>
  <si>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</si>
  <si>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</si>
  <si>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</si>
  <si>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</si>
  <si>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</si>
  <si>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</si>
  <si>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</si>
  <si>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</si>
  <si>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</si>
  <si>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</si>
  <si>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</si>
  <si>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</si>
  <si>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</si>
  <si>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</si>
  <si>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</si>
  <si>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</si>
  <si>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</si>
  <si>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</si>
  <si>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</si>
  <si>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</si>
  <si>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</si>
  <si>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</si>
  <si>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</si>
  <si>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</si>
  <si>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</si>
  <si>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</si>
  <si>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</si>
  <si>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</si>
  <si>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</si>
  <si>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</si>
  <si>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</si>
  <si>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</si>
  <si>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</si>
  <si>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</si>
  <si>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</si>
  <si>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</si>
  <si>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</si>
  <si>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</si>
  <si>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</si>
  <si>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</si>
  <si>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</si>
  <si>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</si>
  <si>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</si>
  <si>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</si>
  <si>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</si>
  <si>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</si>
  <si>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</si>
  <si>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</si>
  <si>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</si>
  <si>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</si>
  <si>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</si>
  <si>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</si>
  <si>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</si>
  <si>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</si>
  <si>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</si>
  <si>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</si>
  <si>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</si>
  <si>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</si>
  <si>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</si>
  <si>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</si>
  <si>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</si>
  <si>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</si>
  <si>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</si>
  <si>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</si>
  <si>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</si>
  <si>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</si>
  <si>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</si>
  <si>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</si>
  <si>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</si>
  <si>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</si>
  <si>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</si>
  <si>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</si>
  <si>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</si>
  <si>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</si>
  <si>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</si>
  <si>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</si>
  <si>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</si>
  <si>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</si>
  <si>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</si>
  <si>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</si>
  <si>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</si>
  <si>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</si>
  <si>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</si>
  <si>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</si>
  <si>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</si>
  <si>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</si>
  <si>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</si>
  <si>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</si>
  <si>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</si>
  <si>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</si>
  <si>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</si>
  <si>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</si>
  <si>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</si>
  <si>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</si>
  <si>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</si>
  <si>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</si>
  <si>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</si>
  <si>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</si>
  <si>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</si>
  <si>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</si>
  <si>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</si>
  <si>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</si>
  <si>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</si>
  <si>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</si>
  <si>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</si>
  <si>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</si>
  <si>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</si>
  <si>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</si>
  <si>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</si>
  <si>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</si>
  <si>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</si>
  <si>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</si>
  <si>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</si>
  <si>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</si>
  <si>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</si>
  <si>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</si>
  <si>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</si>
  <si>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</si>
  <si>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</si>
  <si>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</si>
  <si>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</si>
  <si>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</si>
  <si>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</si>
  <si>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</si>
  <si>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</si>
  <si>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</si>
  <si>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</si>
  <si>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</si>
  <si>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</si>
  <si>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</si>
  <si>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</si>
  <si>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</si>
  <si>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</si>
  <si>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</si>
  <si>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</si>
  <si>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</si>
  <si>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</si>
  <si>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</si>
  <si>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</si>
  <si>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</si>
  <si>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</si>
  <si>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</si>
  <si>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</si>
  <si>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</si>
  <si>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</si>
  <si>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</si>
  <si>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</si>
  <si>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</si>
  <si>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</si>
  <si>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</si>
  <si>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</si>
  <si>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</si>
  <si>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</si>
  <si>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</si>
  <si>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</si>
  <si>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</si>
  <si>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</si>
  <si>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</si>
  <si>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</si>
  <si>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</si>
  <si>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</si>
  <si>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</si>
  <si>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</si>
  <si>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</si>
  <si>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</si>
  <si>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</si>
  <si>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</si>
  <si>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</si>
  <si>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</si>
  <si>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</si>
  <si>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</si>
  <si>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</si>
  <si>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</si>
  <si>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</si>
  <si>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</si>
  <si>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</si>
  <si>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</si>
  <si>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</si>
  <si>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</si>
  <si>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</si>
  <si>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</si>
  <si>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</si>
  <si>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</si>
  <si>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</si>
  <si>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</si>
  <si>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</si>
  <si>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</si>
  <si>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</si>
  <si>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</si>
  <si>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</si>
  <si>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</si>
  <si>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</si>
  <si>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</si>
  <si>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</si>
  <si>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</si>
  <si>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</si>
  <si>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</si>
  <si>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</si>
  <si>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</si>
  <si>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</si>
  <si>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</si>
  <si>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</si>
  <si>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</si>
  <si>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</si>
  <si>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</si>
  <si>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</si>
  <si>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</si>
  <si>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</si>
  <si>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</si>
  <si>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</si>
  <si>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</si>
  <si>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</si>
  <si>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</si>
  <si>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</si>
  <si>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</si>
  <si>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</si>
  <si>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</si>
  <si>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</si>
  <si>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</si>
  <si>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</si>
  <si>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</si>
  <si>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</si>
  <si>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</si>
  <si>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</si>
  <si>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</si>
  <si>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</si>
  <si>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</si>
  <si>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</si>
  <si>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</si>
  <si>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</si>
  <si>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</si>
  <si>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</si>
  <si>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</si>
  <si>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</si>
  <si>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</si>
  <si>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</si>
  <si>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</si>
  <si>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</si>
  <si>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</si>
  <si>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</si>
  <si>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</si>
  <si>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</si>
  <si>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</si>
  <si>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</si>
  <si>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</si>
  <si>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</si>
  <si>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</si>
  <si>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</si>
  <si>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</si>
  <si>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</si>
  <si>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</si>
  <si>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</si>
  <si>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</si>
  <si>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</si>
  <si>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</si>
  <si>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</si>
  <si>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</si>
  <si>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</si>
  <si>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</si>
  <si>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</si>
  <si>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</si>
  <si>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</si>
  <si>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</si>
  <si>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</si>
  <si>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</si>
  <si>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</si>
  <si>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</si>
  <si>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</si>
  <si>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</si>
  <si>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</si>
  <si>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</si>
  <si>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</si>
  <si>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</si>
  <si>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</si>
  <si>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</si>
  <si>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</si>
  <si>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</si>
  <si>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</si>
  <si>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</si>
  <si>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</si>
  <si>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</si>
  <si>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</si>
  <si>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</si>
  <si>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</si>
  <si>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</si>
  <si>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</si>
  <si>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</si>
  <si>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</si>
  <si>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</si>
  <si>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</si>
  <si>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</si>
  <si>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</si>
  <si>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</si>
  <si>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</si>
  <si>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</si>
  <si>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</si>
  <si>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</si>
  <si>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</si>
  <si>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</si>
  <si>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</si>
  <si>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</si>
  <si>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</si>
  <si>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</si>
  <si>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</si>
  <si>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</si>
  <si>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</si>
  <si>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</si>
  <si>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</si>
  <si>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</si>
  <si>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</si>
  <si>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</si>
  <si>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</si>
  <si>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</si>
  <si>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</si>
  <si>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</si>
  <si>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</si>
  <si>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</si>
  <si>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</si>
  <si>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</si>
  <si>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</si>
  <si>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</si>
  <si>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</si>
  <si>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</si>
  <si>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</si>
  <si>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</si>
  <si>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</si>
  <si>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</si>
  <si>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</si>
  <si>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</si>
  <si>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</si>
  <si>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</si>
  <si>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</si>
  <si>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</si>
  <si>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</si>
  <si>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</si>
  <si>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</si>
  <si>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</si>
  <si>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</si>
  <si>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</si>
  <si>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</si>
  <si>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</si>
  <si>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</si>
  <si>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</si>
  <si>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</si>
  <si>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</si>
  <si>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</si>
  <si>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</si>
  <si>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</si>
  <si>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</si>
  <si>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</si>
  <si>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</si>
  <si>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</si>
  <si>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</si>
  <si>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</si>
  <si>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</si>
  <si>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</si>
  <si>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</si>
  <si>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</si>
  <si>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</si>
  <si>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</si>
  <si>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</si>
  <si>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</si>
  <si>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</si>
  <si>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</si>
  <si>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</si>
  <si>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</si>
  <si>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</si>
  <si>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</si>
  <si>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</si>
  <si>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</si>
  <si>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</si>
  <si>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</si>
  <si>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</si>
  <si>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</si>
  <si>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</si>
  <si>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</si>
  <si>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</si>
  <si>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</si>
  <si>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</si>
  <si>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</si>
  <si>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</si>
  <si>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</si>
  <si>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</si>
  <si>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</si>
  <si>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</si>
  <si>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</si>
  <si>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</si>
  <si>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</si>
  <si>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</si>
  <si>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</si>
  <si>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</si>
  <si>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</si>
  <si>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</si>
  <si>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</si>
  <si>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</si>
  <si>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</si>
  <si>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</si>
  <si>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</si>
  <si>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</si>
  <si>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</si>
  <si>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</si>
  <si>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</si>
  <si>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</si>
  <si>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</si>
  <si>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</si>
  <si>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</si>
  <si>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</si>
  <si>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</si>
  <si>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</si>
  <si>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</si>
  <si>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</si>
  <si>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</si>
  <si>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</si>
  <si>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</si>
  <si>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</si>
  <si>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</si>
  <si>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</si>
  <si>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</si>
  <si>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</si>
  <si>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</si>
  <si>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</si>
  <si>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</si>
  <si>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</si>
  <si>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</si>
  <si>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</si>
  <si>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</si>
  <si>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</si>
  <si>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</si>
  <si>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</si>
  <si>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</si>
  <si>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</si>
  <si>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</si>
  <si>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</si>
  <si>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</si>
  <si>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</si>
  <si>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</si>
  <si>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</si>
  <si>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</si>
  <si>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</si>
  <si>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</si>
  <si>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</si>
  <si>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</si>
  <si>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</si>
  <si>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</si>
  <si>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</si>
  <si>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</si>
  <si>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</si>
  <si>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</si>
  <si>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</si>
  <si>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</si>
  <si>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</si>
  <si>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</si>
  <si>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</si>
  <si>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</si>
  <si>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</si>
  <si>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</si>
  <si>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</si>
  <si>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</si>
  <si>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</si>
  <si>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</si>
  <si>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</si>
  <si>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</si>
  <si>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</si>
  <si>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</si>
  <si>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</si>
  <si>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</si>
  <si>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</si>
  <si>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</si>
  <si>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</si>
  <si>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</si>
  <si>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</si>
  <si>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</si>
  <si>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</si>
  <si>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</si>
  <si>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</si>
  <si>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</si>
  <si>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</si>
  <si>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</si>
  <si>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</si>
  <si>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</si>
  <si>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</si>
  <si>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</si>
  <si>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</si>
  <si>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</si>
  <si>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</si>
  <si>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</si>
  <si>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</si>
  <si>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</si>
  <si>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</si>
  <si>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</si>
  <si>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</si>
  <si>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</si>
  <si>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</si>
  <si>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</si>
  <si>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</si>
  <si>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</si>
  <si>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</si>
  <si>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</si>
  <si>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</si>
  <si>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</si>
  <si>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</si>
  <si>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</si>
  <si>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</si>
  <si>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</si>
  <si>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</si>
  <si>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</si>
  <si>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</si>
  <si>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</si>
  <si>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</si>
  <si>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</si>
  <si>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</si>
  <si>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</si>
  <si>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</si>
  <si>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</si>
  <si>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</si>
  <si>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</si>
  <si>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</si>
  <si>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</si>
  <si>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</si>
  <si>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</si>
  <si>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</si>
  <si>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</si>
  <si>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</si>
  <si>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</si>
  <si>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</si>
  <si>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</si>
  <si>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</si>
  <si>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</si>
  <si>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</si>
  <si>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</si>
  <si>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</si>
  <si>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</si>
  <si>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</si>
  <si>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</si>
  <si>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</si>
  <si>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</si>
  <si>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</si>
  <si>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</si>
  <si>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</si>
  <si>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</si>
  <si>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</si>
  <si>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</si>
  <si>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</si>
  <si>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</si>
  <si>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</si>
  <si>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</si>
  <si>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</si>
  <si>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</si>
  <si>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</si>
  <si>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</si>
  <si>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</si>
  <si>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</si>
  <si>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</si>
  <si>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</si>
  <si>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</si>
  <si>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</si>
  <si>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</si>
  <si>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</si>
  <si>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</si>
  <si>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</si>
  <si>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</si>
  <si>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</si>
  <si>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</si>
  <si>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</si>
  <si>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</si>
  <si>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</si>
  <si>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</si>
  <si>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</si>
  <si>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</si>
  <si>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</si>
  <si>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</si>
  <si>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</si>
  <si>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</si>
  <si>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</si>
  <si>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</si>
  <si>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</si>
  <si>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</si>
  <si>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</si>
  <si>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</si>
  <si>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</si>
  <si>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</si>
  <si>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</si>
  <si>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</si>
  <si>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</si>
  <si>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</si>
  <si>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</si>
  <si>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</si>
  <si>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</si>
  <si>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</si>
  <si>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</si>
  <si>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</si>
  <si>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</si>
  <si>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</si>
  <si>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</si>
  <si>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</si>
  <si>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</si>
  <si>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</si>
  <si>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</si>
  <si>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</si>
  <si>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</si>
  <si>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</si>
  <si>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</si>
  <si>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</si>
  <si>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</si>
  <si>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</si>
  <si>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</si>
  <si>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</si>
  <si>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</si>
  <si>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</si>
  <si>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</si>
  <si>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</si>
  <si>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</si>
  <si>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</si>
  <si>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</si>
  <si>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</si>
  <si>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</si>
  <si>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</si>
  <si>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</si>
  <si>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</si>
  <si>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</si>
  <si>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</si>
  <si>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</si>
  <si>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</si>
  <si>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</si>
  <si>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</si>
  <si>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</si>
  <si>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</si>
  <si>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</si>
  <si>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</si>
  <si>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</si>
  <si>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</si>
  <si>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</si>
  <si>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</si>
  <si>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</si>
  <si>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</si>
  <si>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</si>
  <si>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</si>
  <si>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</si>
  <si>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</si>
  <si>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</si>
  <si>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</si>
  <si>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</si>
  <si>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</si>
  <si>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</si>
  <si>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</si>
  <si>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</si>
  <si>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</si>
  <si>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</si>
  <si>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</si>
  <si>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</si>
  <si>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</si>
  <si>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</si>
  <si>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</si>
  <si>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</si>
  <si>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</si>
  <si>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</si>
  <si>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</si>
  <si>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</si>
  <si>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</si>
  <si>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</si>
  <si>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</si>
  <si>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</si>
  <si>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</si>
  <si>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</si>
  <si>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</si>
  <si>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</si>
  <si>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</si>
  <si>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</si>
  <si>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</si>
  <si>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</si>
  <si>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</si>
  <si>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</si>
  <si>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</si>
  <si>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</si>
  <si>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</si>
  <si>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</si>
  <si>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</si>
  <si>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</si>
  <si>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</si>
  <si>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</si>
  <si>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</si>
  <si>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</si>
  <si>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</si>
  <si>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</si>
  <si>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</si>
  <si>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</si>
  <si>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</si>
  <si>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</si>
  <si>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</si>
  <si>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</si>
  <si>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</si>
  <si>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</si>
  <si>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</si>
  <si>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</si>
  <si>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</si>
  <si>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</si>
  <si>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</si>
  <si>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</si>
  <si>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</si>
  <si>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</si>
  <si>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</si>
  <si>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</si>
  <si>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</si>
  <si>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</si>
  <si>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</si>
  <si>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</si>
  <si>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</si>
  <si>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</si>
  <si>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</si>
  <si>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</si>
  <si>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</si>
  <si>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</si>
  <si>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</si>
  <si>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</si>
  <si>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</si>
  <si>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</si>
  <si>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</si>
  <si>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</si>
  <si>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</si>
  <si>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</si>
  <si>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</si>
  <si>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</si>
  <si>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</si>
  <si>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</si>
  <si>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</si>
  <si>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</si>
  <si>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</si>
  <si>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</si>
  <si>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</si>
  <si>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</si>
  <si>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</si>
  <si>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</si>
  <si>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</si>
  <si>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</si>
  <si>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</si>
  <si>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</si>
  <si>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</si>
  <si>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</si>
  <si>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</si>
  <si>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</si>
  <si>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</si>
  <si>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</si>
  <si>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</si>
  <si>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</si>
  <si>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</si>
  <si>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</si>
  <si>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</si>
  <si>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</si>
  <si>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</si>
  <si>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</si>
  <si>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</si>
  <si>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</si>
  <si>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</si>
  <si>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</si>
  <si>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</si>
  <si>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</si>
  <si>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</si>
  <si>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</si>
  <si>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</si>
  <si>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</si>
  <si>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</si>
  <si>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</si>
  <si>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</si>
  <si>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</si>
  <si>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</si>
  <si>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</si>
  <si>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</si>
  <si>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</si>
  <si>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</si>
  <si>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</si>
  <si>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</si>
  <si>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</si>
  <si>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</si>
  <si>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</si>
  <si>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</si>
  <si>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</si>
  <si>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</si>
  <si>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</si>
  <si>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</si>
  <si>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</si>
  <si>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</si>
  <si>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</si>
  <si>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</si>
  <si>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</si>
  <si>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</si>
  <si>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</si>
  <si>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</si>
  <si>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</si>
  <si>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</si>
  <si>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</si>
  <si>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</si>
  <si>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</si>
  <si>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</si>
  <si>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</si>
  <si>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</si>
  <si>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</si>
  <si>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</si>
  <si>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</si>
  <si>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</si>
  <si>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</si>
  <si>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</si>
  <si>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</si>
  <si>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</si>
  <si>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</si>
  <si>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</si>
  <si>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</si>
  <si>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</si>
  <si>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</si>
  <si>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</si>
  <si>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</si>
  <si>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</si>
  <si>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</si>
  <si>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</si>
  <si>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</si>
  <si>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</si>
  <si>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</si>
  <si>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</si>
  <si>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</si>
  <si>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</si>
  <si>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</si>
  <si>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</si>
  <si>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</si>
  <si>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</si>
  <si>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</si>
  <si>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</si>
  <si>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</si>
  <si>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</si>
  <si>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</si>
  <si>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</si>
  <si>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</si>
  <si>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</si>
  <si>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</si>
  <si>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</si>
  <si>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</si>
  <si>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</si>
  <si>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</si>
  <si>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</si>
  <si>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</si>
  <si>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</si>
  <si>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</si>
  <si>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</si>
  <si>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</si>
  <si>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</si>
  <si>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</si>
  <si>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</si>
  <si>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</si>
  <si>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</si>
  <si>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</si>
  <si>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</si>
  <si>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</si>
  <si>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</si>
  <si>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</si>
  <si>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</si>
  <si>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</si>
  <si>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</si>
  <si>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</si>
  <si>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</si>
  <si>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</si>
  <si>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</si>
  <si>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</si>
  <si>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</si>
  <si>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</si>
  <si>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</si>
  <si>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</si>
  <si>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</si>
  <si>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</si>
  <si>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</si>
  <si>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</si>
  <si>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</si>
  <si>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</si>
  <si>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</si>
  <si>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</si>
  <si>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</si>
  <si>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</si>
  <si>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</si>
  <si>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</si>
  <si>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</si>
  <si>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</si>
  <si>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</si>
  <si>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</si>
  <si>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</si>
  <si>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</si>
  <si>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</si>
  <si>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</si>
  <si>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</si>
  <si>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</si>
  <si>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</si>
  <si>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</si>
  <si>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</si>
  <si>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</si>
  <si>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</si>
  <si>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</si>
  <si>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</si>
  <si>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</si>
  <si>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</si>
  <si>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</si>
  <si>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</si>
  <si>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</si>
  <si>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</si>
  <si>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</si>
  <si>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</si>
  <si>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</si>
  <si>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</si>
  <si>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</si>
  <si>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</si>
  <si>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</si>
  <si>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</si>
  <si>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</si>
  <si>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</si>
  <si>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</si>
  <si>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</si>
  <si>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</si>
  <si>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</si>
  <si>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</si>
  <si>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</si>
  <si>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</si>
  <si>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</si>
  <si>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</si>
  <si>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</si>
  <si>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</si>
  <si>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</si>
  <si>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</si>
  <si>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</si>
  <si>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</si>
  <si>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</si>
  <si>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</si>
  <si>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</si>
  <si>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</si>
  <si>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</si>
  <si>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</si>
  <si>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</si>
  <si>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</si>
  <si>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</si>
  <si>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</si>
  <si>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</si>
  <si>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</si>
  <si>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</si>
  <si>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</si>
  <si>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</si>
  <si>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</si>
  <si>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</si>
  <si>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</si>
  <si>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</si>
  <si>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</si>
  <si>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</si>
  <si>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</si>
  <si>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</si>
  <si>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</si>
  <si>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</si>
  <si>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</si>
  <si>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</si>
  <si>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</si>
  <si>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</si>
  <si>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</si>
  <si>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</si>
  <si>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</si>
  <si>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</si>
  <si>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</si>
  <si>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</si>
  <si>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</si>
  <si>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</si>
  <si>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</si>
  <si>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</si>
  <si>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</si>
  <si>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</si>
  <si>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</si>
  <si>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</si>
  <si>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</si>
  <si>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</si>
  <si>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</si>
  <si>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</si>
  <si>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</si>
  <si>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</si>
  <si>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</si>
  <si>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</si>
  <si>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</si>
  <si>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</si>
  <si>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</si>
  <si>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</si>
  <si>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</si>
  <si>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</si>
  <si>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</si>
  <si>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</si>
  <si>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</si>
  <si>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</si>
  <si>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</si>
  <si>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</si>
  <si>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</si>
  <si>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</si>
  <si>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</si>
  <si>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</si>
  <si>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</si>
  <si>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</si>
  <si>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</si>
  <si>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</si>
  <si>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</si>
  <si>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</si>
  <si>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</si>
  <si>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</si>
  <si>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</si>
  <si>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</si>
  <si>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</si>
  <si>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</si>
  <si>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</si>
  <si>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</si>
  <si>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</si>
  <si>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</si>
  <si>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</si>
  <si>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</si>
  <si>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</si>
  <si>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</si>
  <si>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</si>
  <si>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</si>
  <si>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</si>
  <si>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</si>
  <si>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</si>
  <si>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</si>
  <si>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</si>
  <si>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</si>
  <si>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</si>
  <si>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</si>
  <si>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</si>
  <si>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</si>
  <si>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</si>
  <si>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</si>
  <si>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</si>
  <si>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</si>
  <si>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</si>
  <si>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</si>
  <si>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</si>
  <si>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</si>
  <si>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</si>
  <si>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</si>
  <si>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</si>
  <si>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</si>
  <si>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</si>
  <si>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</si>
  <si>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</si>
  <si>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</si>
  <si>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</si>
  <si>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</si>
  <si>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</si>
  <si>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</si>
  <si>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</si>
  <si>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</si>
  <si>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</si>
  <si>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</si>
  <si>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</si>
  <si>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</si>
  <si>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</si>
  <si>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</si>
  <si>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</si>
  <si>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</si>
  <si>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</si>
  <si>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</si>
  <si>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</si>
  <si>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</si>
  <si>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</si>
  <si>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</si>
  <si>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</si>
  <si>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</si>
  <si>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</si>
  <si>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</si>
  <si>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</si>
  <si>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</si>
  <si>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</si>
  <si>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</si>
  <si>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</si>
  <si>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</si>
  <si>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</si>
  <si>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</si>
  <si>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</si>
  <si>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</si>
  <si>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</si>
  <si>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</si>
  <si>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</si>
  <si>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</si>
  <si>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</si>
  <si>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</si>
  <si>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</si>
  <si>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</si>
  <si>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</si>
  <si>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</si>
  <si>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</si>
  <si>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</si>
  <si>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</si>
  <si>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</si>
  <si>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</si>
  <si>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</si>
  <si>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</si>
  <si>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</si>
  <si>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</si>
  <si>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</si>
  <si>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</si>
  <si>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</si>
  <si>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</si>
  <si>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</si>
  <si>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</si>
  <si>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</si>
  <si>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</si>
  <si>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</si>
  <si>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</si>
  <si>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</si>
  <si>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</si>
  <si>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</si>
  <si>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</si>
  <si>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</si>
  <si>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</si>
  <si>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</si>
  <si>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</si>
  <si>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</si>
  <si>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</si>
  <si>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</si>
  <si>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</si>
  <si>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</si>
  <si>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</si>
  <si>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</si>
  <si>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</si>
  <si>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</si>
  <si>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</si>
  <si>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</si>
  <si>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</si>
  <si>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</si>
  <si>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</si>
  <si>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</si>
  <si>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</si>
  <si>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</si>
  <si>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</si>
  <si>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</si>
  <si>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</si>
  <si>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</si>
  <si>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</si>
  <si>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</si>
  <si>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</si>
  <si>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</si>
  <si>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</si>
  <si>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</si>
  <si>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</si>
  <si>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</si>
  <si>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</si>
  <si>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</si>
  <si>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</si>
  <si>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</si>
  <si>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</si>
  <si>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</si>
  <si>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</si>
  <si>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</si>
  <si>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</si>
  <si>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</si>
  <si>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</si>
  <si>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</si>
  <si>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</si>
  <si>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</si>
  <si>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</si>
  <si>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</si>
  <si>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</si>
  <si>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</si>
  <si>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</si>
  <si>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</si>
  <si>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</si>
  <si>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</si>
  <si>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</si>
  <si>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</si>
  <si>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</si>
  <si>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</si>
  <si>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</si>
  <si>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</si>
  <si>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</si>
  <si>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</si>
  <si>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</si>
  <si>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</si>
  <si>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</si>
  <si>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</si>
  <si>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</si>
  <si>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</si>
  <si>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</si>
  <si>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</si>
  <si>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</si>
  <si>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</si>
  <si>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</si>
  <si>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</si>
  <si>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</si>
  <si>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</si>
  <si>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</si>
  <si>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</si>
  <si>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</si>
  <si>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</si>
  <si>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</si>
  <si>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</si>
  <si>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</si>
  <si>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</si>
  <si>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</si>
  <si>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</si>
  <si>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</si>
  <si>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</si>
  <si>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</si>
  <si>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</si>
  <si>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</si>
  <si>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</si>
  <si>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</si>
  <si>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</si>
  <si>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</si>
  <si>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</si>
  <si>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</si>
  <si>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</si>
  <si>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</si>
  <si>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</si>
  <si>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</si>
  <si>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</si>
  <si>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</si>
  <si>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</si>
  <si>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</si>
  <si>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</si>
  <si>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</si>
  <si>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</si>
  <si>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</si>
  <si>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</si>
  <si>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</si>
  <si>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</si>
  <si>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</si>
  <si>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</si>
  <si>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</si>
  <si>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</si>
  <si>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</si>
  <si>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</si>
  <si>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</si>
  <si>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</si>
  <si>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</si>
  <si>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</si>
  <si>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</si>
  <si>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</si>
  <si>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</si>
  <si>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</si>
  <si>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</si>
  <si>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</si>
  <si>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</si>
  <si>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</si>
  <si>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</si>
  <si>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</si>
  <si>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</si>
  <si>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</si>
  <si>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</si>
  <si>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</si>
  <si>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</si>
  <si>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</si>
  <si>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</si>
  <si>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</si>
  <si>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</si>
  <si>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</si>
  <si>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</si>
  <si>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</si>
  <si>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</si>
  <si>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</si>
  <si>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</si>
  <si>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</si>
  <si>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</si>
  <si>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</si>
  <si>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</si>
  <si>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</si>
  <si>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</si>
  <si>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</si>
  <si>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</si>
  <si>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</si>
  <si>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</si>
  <si>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</si>
  <si>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</si>
  <si>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</si>
  <si>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</si>
  <si>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</si>
  <si>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</si>
  <si>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</si>
  <si>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</si>
  <si>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</si>
  <si>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</si>
  <si>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</si>
  <si>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</si>
  <si>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</si>
  <si>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</si>
  <si>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</si>
  <si>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</si>
  <si>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</si>
  <si>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</si>
  <si>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</si>
  <si>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</si>
  <si>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</si>
  <si>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</si>
  <si>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</si>
  <si>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</si>
  <si>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</si>
  <si>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</si>
  <si>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</si>
  <si>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</si>
  <si>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</si>
  <si>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</si>
  <si>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</si>
  <si>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</si>
  <si>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</si>
  <si>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</si>
  <si>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</si>
  <si>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</si>
  <si>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</si>
  <si>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</si>
  <si>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</si>
  <si>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</si>
  <si>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</si>
  <si>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</si>
  <si>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</si>
  <si>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</si>
  <si>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</si>
  <si>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</si>
  <si>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</si>
  <si>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</si>
  <si>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</si>
  <si>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</si>
  <si>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</si>
  <si>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</si>
  <si>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</si>
  <si>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</si>
  <si>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</si>
  <si>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</si>
  <si>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</si>
  <si>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</si>
  <si>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</si>
  <si>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</si>
  <si>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</si>
  <si>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</si>
  <si>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</si>
  <si>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</si>
  <si>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</si>
  <si>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</si>
  <si>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</si>
  <si>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</si>
  <si>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</si>
  <si>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</si>
  <si>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</si>
  <si>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</si>
  <si>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</si>
  <si>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</si>
  <si>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</si>
  <si>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</si>
  <si>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</si>
  <si>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</si>
  <si>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</si>
  <si>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</si>
  <si>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</si>
  <si>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</si>
  <si>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</si>
  <si>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</si>
  <si>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</si>
  <si>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</si>
  <si>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</si>
  <si>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</si>
  <si>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</si>
  <si>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</si>
  <si>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</si>
  <si>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</si>
  <si>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</si>
  <si>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</si>
  <si>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</si>
  <si>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</si>
  <si>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</si>
  <si>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</si>
  <si>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</si>
  <si>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</si>
  <si>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</si>
  <si>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</si>
  <si>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</si>
  <si>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</si>
  <si>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</si>
  <si>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</si>
  <si>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</si>
  <si>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</si>
  <si>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</si>
  <si>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</si>
  <si>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</si>
  <si>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</si>
  <si>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</si>
  <si>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</si>
  <si>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</si>
  <si>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</si>
  <si>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</si>
  <si>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</si>
  <si>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</si>
  <si>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</si>
  <si>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</si>
  <si>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</si>
  <si>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</si>
  <si>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</si>
  <si>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</si>
  <si>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</si>
  <si>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</si>
  <si>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</si>
  <si>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</si>
  <si>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</si>
  <si>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</si>
  <si>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</si>
  <si>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</si>
  <si>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</si>
  <si>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</si>
  <si>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</si>
  <si>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</si>
  <si>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</si>
  <si>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</si>
  <si>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</si>
  <si>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</si>
  <si>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</si>
  <si>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</si>
  <si>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</si>
  <si>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</si>
  <si>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</si>
  <si>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</si>
  <si>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</si>
  <si>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</si>
  <si>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</si>
  <si>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</si>
  <si>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</si>
  <si>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</si>
  <si>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</si>
  <si>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</si>
  <si>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</si>
  <si>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</si>
  <si>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</si>
  <si>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</si>
  <si>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</si>
  <si>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</si>
  <si>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</si>
  <si>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</si>
  <si>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</si>
  <si>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</si>
  <si>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</si>
  <si>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</si>
  <si>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</si>
  <si>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</si>
  <si>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</si>
  <si>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</si>
  <si>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</si>
  <si>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</si>
  <si>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</si>
  <si>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</si>
  <si>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</si>
  <si>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</si>
  <si>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</si>
  <si>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</si>
  <si>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</si>
  <si>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</si>
  <si>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</si>
  <si>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</si>
  <si>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</si>
  <si>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</si>
  <si>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</si>
  <si>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</si>
  <si>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</si>
  <si>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</si>
  <si>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</si>
  <si>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</si>
  <si>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</si>
  <si>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</si>
  <si>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</si>
  <si>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</si>
  <si>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</si>
  <si>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</si>
  <si>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</si>
  <si>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</si>
  <si>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</si>
  <si>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</si>
  <si>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</si>
  <si>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</si>
  <si>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</si>
  <si>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</si>
  <si>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</si>
  <si>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</si>
  <si>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</si>
  <si>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</si>
  <si>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</si>
  <si>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</si>
  <si>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</si>
  <si>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</si>
  <si>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</si>
  <si>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</si>
  <si>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</si>
  <si>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</si>
  <si>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</si>
  <si>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</si>
  <si>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</si>
  <si>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</si>
  <si>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</si>
  <si>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</si>
  <si>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</si>
  <si>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</si>
  <si>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</si>
  <si>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</si>
  <si>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</si>
  <si>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</si>
  <si>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</si>
  <si>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</si>
  <si>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</si>
  <si>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</si>
  <si>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</si>
  <si>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</si>
  <si>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</si>
  <si>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</si>
  <si>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</si>
  <si>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</si>
  <si>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</si>
  <si>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</si>
  <si>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</si>
  <si>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</si>
  <si>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</si>
  <si>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</si>
  <si>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</si>
  <si>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</si>
  <si>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</si>
  <si>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</si>
  <si>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</si>
  <si>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</si>
  <si>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</si>
  <si>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</si>
  <si>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</si>
  <si>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</si>
  <si>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</si>
  <si>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</si>
  <si>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</si>
  <si>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</si>
  <si>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</si>
  <si>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</si>
  <si>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</si>
  <si>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</si>
  <si>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</si>
  <si>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</si>
  <si>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</si>
  <si>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</si>
  <si>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</si>
  <si>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</si>
  <si>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</si>
  <si>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</si>
  <si>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</si>
  <si>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</si>
  <si>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</si>
  <si>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</si>
  <si>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</si>
  <si>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</si>
  <si>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</si>
  <si>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</si>
  <si>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</si>
  <si>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</si>
  <si>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</si>
  <si>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</si>
  <si>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</si>
  <si>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</si>
  <si>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</si>
  <si>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</si>
  <si>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</si>
  <si>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</si>
  <si>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</si>
  <si>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</si>
  <si>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</si>
  <si>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</si>
  <si>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</si>
  <si>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</si>
  <si>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</si>
  <si>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</si>
  <si>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</si>
  <si>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</si>
  <si>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</si>
  <si>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</si>
  <si>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</si>
  <si>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</si>
  <si>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</si>
  <si>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</si>
  <si>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</si>
  <si>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</si>
  <si>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</si>
  <si>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</si>
  <si>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</si>
  <si>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</si>
  <si>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</si>
  <si>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</si>
  <si>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</si>
  <si>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</si>
  <si>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</si>
  <si>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</si>
  <si>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</si>
  <si>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</si>
  <si>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</si>
  <si>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</si>
  <si>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</si>
  <si>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</si>
  <si>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</si>
  <si>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</si>
  <si>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</si>
  <si>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</si>
  <si>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</si>
  <si>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</si>
  <si>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</si>
  <si>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</si>
  <si>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</si>
  <si>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</si>
  <si>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</si>
  <si>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</si>
  <si>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</si>
  <si>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</si>
  <si>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</si>
  <si>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</si>
  <si>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</si>
  <si>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</si>
  <si>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</si>
  <si>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</si>
  <si>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</si>
  <si>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</si>
  <si>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</si>
  <si>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</si>
  <si>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</si>
  <si>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</si>
  <si>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</si>
  <si>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</si>
  <si>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</si>
  <si>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</si>
  <si>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</si>
  <si>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</si>
  <si>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</si>
  <si>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</si>
  <si>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</si>
  <si>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</si>
  <si>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</si>
  <si>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</si>
  <si>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</si>
  <si>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</si>
  <si>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</si>
  <si>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</si>
  <si>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</si>
  <si>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</si>
  <si>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</si>
  <si>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</si>
  <si>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</si>
  <si>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</si>
  <si>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</si>
  <si>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</si>
  <si>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</si>
  <si>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</si>
  <si>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</si>
  <si>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</si>
  <si>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</si>
  <si>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</si>
  <si>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</si>
  <si>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</si>
  <si>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</si>
  <si>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</si>
  <si>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</si>
  <si>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</si>
  <si>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</si>
  <si>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</si>
  <si>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</si>
  <si>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</si>
  <si>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</si>
  <si>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</si>
  <si>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</si>
  <si>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</si>
  <si>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</si>
  <si>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</si>
  <si>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</si>
  <si>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</si>
  <si>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</si>
  <si>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</si>
  <si>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</si>
  <si>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</si>
  <si>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</si>
  <si>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</si>
  <si>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</si>
  <si>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</si>
  <si>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</si>
  <si>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</si>
  <si>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</si>
  <si>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</si>
  <si>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</si>
  <si>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</si>
  <si>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</si>
  <si>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</si>
  <si>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</si>
  <si>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</si>
  <si>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</si>
  <si>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</si>
  <si>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</si>
  <si>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</si>
  <si>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</si>
  <si>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</si>
  <si>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</si>
  <si>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</si>
  <si>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</si>
  <si>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</si>
  <si>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</si>
  <si>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</si>
  <si>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</si>
  <si>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</si>
  <si>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</si>
  <si>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</si>
  <si>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</si>
  <si>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</si>
  <si>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</si>
  <si>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</si>
  <si>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</si>
  <si>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</si>
  <si>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</si>
  <si>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</si>
  <si>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</si>
  <si>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</si>
  <si>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</si>
  <si>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</si>
  <si>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</si>
  <si>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</si>
  <si>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</si>
  <si>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</si>
  <si>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</si>
  <si>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</si>
  <si>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</si>
  <si>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</si>
  <si>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</si>
  <si>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</si>
  <si>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</si>
  <si>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</si>
  <si>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</si>
  <si>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</si>
  <si>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</si>
  <si>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</si>
  <si>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</si>
  <si>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</si>
  <si>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</si>
  <si>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</si>
  <si>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</si>
  <si>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</si>
  <si>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</si>
  <si>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</si>
  <si>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</si>
  <si>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</si>
  <si>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</si>
  <si>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</si>
  <si>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</si>
  <si>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</si>
  <si>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</si>
  <si>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</si>
  <si>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</si>
  <si>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</si>
  <si>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</si>
  <si>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</si>
  <si>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</si>
  <si>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</si>
  <si>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</si>
  <si>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</si>
  <si>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</si>
  <si>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</si>
  <si>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</si>
  <si>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</si>
  <si>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</si>
  <si>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</si>
  <si>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</si>
  <si>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</si>
  <si>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</si>
  <si>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</si>
  <si>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</si>
  <si>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</si>
  <si>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</si>
  <si>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</si>
  <si>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</si>
  <si>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</si>
  <si>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</si>
  <si>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</si>
  <si>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</si>
  <si>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</si>
  <si>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</si>
  <si>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</si>
  <si>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</si>
  <si>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</si>
  <si>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</si>
  <si>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</si>
  <si>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</si>
  <si>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</si>
  <si>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</si>
  <si>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</si>
  <si>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</si>
  <si>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</si>
  <si>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</si>
  <si>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</si>
  <si>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</si>
  <si>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</si>
  <si>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</si>
  <si>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</si>
  <si>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</si>
  <si>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</si>
  <si>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</si>
  <si>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</si>
  <si>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</si>
  <si>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</si>
  <si>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</si>
  <si>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</si>
  <si>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</si>
  <si>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</si>
  <si>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</si>
  <si>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</si>
  <si>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</si>
  <si>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</si>
  <si>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</si>
  <si>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</si>
  <si>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</si>
  <si>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</si>
  <si>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</si>
  <si>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</si>
  <si>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</si>
  <si>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</si>
  <si>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</si>
  <si>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</si>
  <si>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</si>
  <si>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</si>
  <si>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</si>
  <si>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</si>
  <si>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</si>
  <si>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</si>
  <si>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</si>
  <si>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</si>
  <si>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</si>
  <si>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</si>
  <si>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</si>
  <si>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</si>
  <si>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</si>
  <si>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</si>
  <si>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</si>
  <si>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</si>
  <si>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</si>
  <si>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</si>
  <si>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</si>
  <si>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</si>
  <si>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</si>
  <si>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</si>
  <si>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</si>
  <si>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</si>
  <si>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</si>
  <si>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</si>
  <si>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</si>
  <si>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</si>
  <si>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</si>
  <si>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</si>
  <si>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</si>
  <si>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</si>
  <si>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</si>
  <si>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</si>
  <si>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</si>
  <si>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</si>
  <si>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</si>
  <si>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</si>
  <si>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</si>
  <si>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</si>
  <si>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</si>
  <si>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</si>
  <si>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</si>
  <si>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</si>
  <si>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</si>
  <si>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</si>
  <si>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</si>
  <si>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</si>
  <si>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</si>
  <si>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</si>
  <si>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</si>
  <si>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</si>
  <si>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</si>
  <si>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</si>
  <si>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</si>
  <si>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</si>
  <si>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</si>
  <si>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</si>
  <si>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</si>
  <si>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</si>
  <si>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</si>
  <si>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</si>
  <si>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</si>
  <si>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</si>
  <si>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</si>
  <si>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</si>
  <si>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</si>
  <si>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</si>
  <si>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</si>
  <si>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</si>
  <si>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</si>
  <si>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</si>
  <si>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</si>
  <si>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</si>
  <si>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</si>
  <si>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</si>
  <si>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</si>
  <si>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</si>
  <si>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</si>
  <si>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</si>
  <si>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</si>
  <si>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</si>
  <si>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</si>
  <si>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</si>
  <si>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</si>
  <si>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</si>
  <si>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</si>
  <si>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</si>
  <si>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</si>
  <si>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</si>
  <si>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</si>
  <si>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</si>
  <si>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</si>
  <si>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</si>
  <si>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</si>
  <si>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</si>
  <si>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</si>
  <si>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</si>
  <si>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</si>
  <si>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</si>
  <si>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</si>
  <si>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</si>
  <si>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</si>
  <si>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</si>
  <si>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</si>
  <si>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</si>
  <si>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</si>
  <si>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</si>
  <si>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</si>
  <si>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</si>
  <si>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</si>
  <si>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</si>
  <si>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</si>
  <si>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</si>
  <si>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</si>
  <si>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</si>
  <si>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</si>
  <si>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</si>
  <si>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</si>
  <si>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</si>
  <si>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</si>
  <si>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</si>
  <si>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</si>
  <si>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</si>
  <si>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</si>
  <si>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</si>
  <si>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</si>
  <si>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</si>
  <si>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</si>
  <si>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</si>
  <si>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</si>
  <si>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</si>
  <si>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</si>
  <si>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</si>
  <si>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</si>
  <si>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</si>
  <si>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</si>
  <si>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</si>
  <si>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</si>
  <si>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</si>
  <si>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</si>
  <si>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</si>
  <si>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</si>
  <si>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</si>
  <si>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</si>
  <si>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</si>
  <si>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</si>
  <si>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</si>
  <si>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</si>
  <si>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</si>
  <si>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</si>
  <si>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</si>
  <si>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</si>
  <si>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</si>
  <si>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</si>
  <si>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</si>
  <si>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</si>
  <si>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</si>
  <si>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</si>
  <si>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</si>
  <si>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</si>
  <si>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</si>
  <si>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</si>
  <si>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</si>
  <si>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</si>
  <si>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</si>
  <si>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</si>
  <si>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</si>
  <si>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</si>
  <si>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</si>
  <si>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</si>
  <si>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</si>
  <si>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</si>
  <si>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</si>
  <si>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</si>
  <si>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</si>
  <si>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</si>
  <si>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</si>
  <si>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</si>
  <si>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</si>
  <si>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</si>
  <si>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</si>
  <si>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</si>
  <si>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</si>
  <si>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</si>
  <si>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</si>
  <si>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</si>
  <si>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</si>
  <si>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</si>
  <si>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</si>
  <si>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</si>
  <si>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</si>
  <si>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</si>
  <si>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</si>
  <si>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</si>
  <si>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</si>
  <si>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</si>
  <si>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</si>
  <si>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</si>
  <si>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</si>
  <si>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</si>
  <si>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</si>
  <si>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</si>
  <si>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</si>
  <si>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</si>
  <si>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</si>
  <si>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</si>
  <si>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</si>
  <si>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</si>
  <si>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</si>
  <si>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</si>
  <si>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</si>
  <si>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</si>
  <si>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</si>
  <si>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</si>
  <si>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</si>
  <si>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</si>
  <si>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</si>
  <si>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</si>
  <si>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</si>
  <si>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</si>
  <si>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</si>
  <si>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</si>
  <si>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</si>
  <si>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</si>
  <si>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</si>
  <si>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</si>
  <si>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</si>
  <si>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</si>
  <si>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</si>
  <si>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</si>
  <si>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</si>
  <si>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</si>
  <si>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</si>
  <si>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</si>
  <si>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</si>
  <si>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</si>
  <si>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</si>
  <si>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</si>
  <si>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</si>
  <si>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</si>
  <si>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</si>
  <si>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</si>
  <si>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</si>
  <si>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</si>
  <si>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</si>
  <si>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</si>
  <si>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</si>
  <si>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</si>
  <si>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</si>
  <si>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</si>
  <si>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</si>
  <si>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</si>
  <si>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</si>
  <si>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</si>
  <si>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</si>
  <si>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</si>
  <si>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</si>
  <si>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</si>
  <si>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</si>
  <si>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</si>
  <si>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</si>
  <si>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</si>
  <si>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</si>
  <si>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</si>
  <si>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</si>
  <si>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</si>
  <si>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</si>
  <si>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</si>
  <si>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</si>
  <si>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</si>
  <si>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</si>
  <si>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</si>
  <si>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</si>
  <si>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</si>
  <si>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</si>
  <si>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</si>
  <si>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</si>
  <si>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</si>
  <si>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</si>
  <si>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</si>
  <si>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</si>
  <si>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</si>
  <si>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</si>
  <si>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</si>
  <si>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</si>
  <si>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</si>
  <si>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</si>
  <si>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</si>
  <si>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</si>
  <si>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</si>
  <si>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</si>
  <si>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</si>
  <si>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</si>
  <si>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</si>
  <si>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</si>
  <si>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</si>
  <si>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</si>
  <si>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</si>
  <si>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</si>
  <si>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</si>
  <si>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</si>
  <si>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</si>
  <si>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</si>
  <si>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</si>
  <si>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</si>
  <si>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</si>
  <si>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</si>
  <si>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</si>
  <si>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</si>
  <si>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</si>
  <si>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</si>
  <si>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</si>
  <si>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</si>
  <si>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</si>
  <si>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</si>
  <si>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</si>
  <si>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</si>
  <si>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</si>
  <si>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</si>
  <si>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</si>
  <si>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</si>
  <si>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</si>
  <si>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</si>
  <si>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</si>
  <si>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</si>
  <si>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</si>
  <si>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</si>
  <si>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</si>
  <si>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</si>
  <si>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</si>
  <si>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</si>
  <si>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</si>
  <si>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</si>
  <si>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</si>
  <si>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</si>
  <si>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</si>
  <si>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</si>
  <si>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</si>
  <si>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</si>
  <si>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</si>
  <si>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</si>
  <si>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</si>
  <si>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</si>
  <si>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</si>
  <si>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</si>
  <si>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</si>
  <si>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</si>
  <si>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</si>
  <si>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</si>
  <si>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</si>
  <si>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</si>
  <si>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</si>
  <si>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</si>
  <si>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</si>
  <si>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</si>
  <si>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</si>
  <si>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</si>
  <si>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</si>
  <si>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</si>
  <si>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</si>
  <si>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</si>
  <si>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</si>
  <si>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</si>
  <si>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</si>
  <si>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</si>
  <si>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</si>
  <si>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</si>
  <si>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</si>
  <si>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</si>
  <si>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</si>
  <si>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</si>
  <si>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</si>
  <si>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</si>
  <si>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</si>
  <si>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</si>
  <si>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</si>
  <si>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</si>
  <si>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</si>
  <si>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</si>
  <si>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</si>
  <si>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</si>
  <si>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</si>
  <si>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</si>
  <si>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</si>
  <si>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</si>
  <si>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</si>
  <si>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</si>
  <si>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</si>
  <si>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</si>
  <si>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</si>
  <si>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</si>
  <si>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</si>
  <si>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</si>
  <si>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</si>
  <si>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</si>
  <si>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</si>
  <si>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</si>
  <si>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</si>
  <si>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</si>
  <si>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</si>
  <si>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</si>
  <si>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</si>
  <si>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</si>
  <si>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</si>
  <si>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</si>
  <si>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</si>
  <si>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</si>
  <si>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</si>
  <si>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</si>
  <si>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</si>
  <si>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</si>
  <si>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</si>
  <si>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</si>
  <si>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</si>
  <si>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</si>
  <si>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</si>
  <si>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</si>
  <si>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</si>
  <si>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</si>
  <si>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</si>
  <si>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</si>
  <si>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</si>
  <si>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</si>
  <si>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</si>
  <si>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</si>
  <si>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</si>
  <si>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</si>
  <si>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</si>
  <si>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</si>
  <si>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</si>
  <si>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</si>
  <si>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</si>
  <si>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</si>
  <si>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</si>
  <si>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</si>
  <si>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</si>
  <si>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</si>
  <si>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</si>
  <si>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</si>
  <si>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</si>
  <si>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</si>
  <si>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</si>
  <si>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</si>
  <si>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</si>
  <si>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</si>
  <si>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</si>
  <si>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</si>
  <si>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</si>
  <si>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</si>
  <si>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</si>
  <si>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</si>
  <si>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</si>
  <si>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</si>
  <si>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</si>
  <si>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</si>
  <si>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</si>
  <si>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</si>
  <si>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</si>
  <si>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</si>
  <si>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</si>
  <si>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</si>
  <si>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</si>
  <si>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</si>
  <si>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</si>
  <si>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</si>
  <si>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</si>
  <si>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</si>
  <si>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</si>
  <si>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</si>
  <si>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</si>
  <si>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</si>
  <si>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</si>
  <si>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</si>
  <si>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</si>
  <si>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</si>
  <si>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</si>
  <si>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</si>
  <si>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</si>
  <si>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</si>
  <si>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</si>
  <si>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</si>
  <si>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</si>
  <si>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</si>
  <si>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</si>
  <si>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</si>
  <si>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</si>
  <si>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</si>
  <si>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</si>
  <si>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</si>
  <si>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</si>
  <si>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</si>
  <si>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</si>
  <si>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</si>
  <si>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</si>
  <si>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</si>
  <si>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</si>
  <si>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</si>
  <si>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</si>
  <si>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</si>
  <si>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</si>
  <si>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</si>
  <si>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</si>
  <si>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</si>
  <si>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</si>
  <si>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</si>
  <si>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</si>
  <si>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</si>
  <si>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</si>
  <si>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</si>
  <si>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</si>
  <si>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</si>
  <si>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</si>
  <si>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</si>
  <si>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</si>
  <si>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</si>
  <si>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</si>
  <si>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</si>
  <si>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</si>
  <si>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</si>
  <si>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</si>
  <si>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</si>
  <si>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</si>
  <si>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</si>
  <si>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</si>
  <si>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</si>
  <si>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</si>
  <si>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</si>
  <si>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</si>
  <si>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</si>
  <si>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</si>
  <si>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</si>
  <si>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</si>
  <si>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</si>
  <si>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</si>
  <si>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</si>
  <si>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</si>
  <si>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</si>
  <si>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</si>
  <si>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</si>
  <si>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</si>
  <si>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</si>
  <si>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</si>
  <si>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</si>
  <si>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</si>
  <si>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</si>
  <si>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</si>
  <si>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</si>
  <si>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</si>
  <si>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</si>
  <si>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</si>
  <si>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</si>
  <si>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</si>
  <si>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</si>
  <si>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</si>
  <si>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</si>
  <si>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</si>
  <si>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</si>
  <si>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</si>
  <si>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</si>
  <si>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</si>
  <si>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</si>
  <si>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</si>
  <si>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</si>
  <si>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</si>
  <si>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</si>
  <si>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</si>
  <si>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</si>
  <si>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</si>
  <si>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</si>
  <si>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</si>
  <si>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</si>
  <si>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</si>
  <si>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</si>
  <si>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</si>
  <si>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</si>
  <si>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</si>
  <si>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</si>
  <si>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</si>
  <si>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</si>
  <si>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</si>
  <si>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</si>
  <si>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</si>
  <si>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</si>
  <si>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</si>
  <si>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</si>
  <si>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</si>
  <si>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</si>
  <si>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</si>
  <si>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</si>
  <si>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</si>
  <si>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</si>
  <si>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</si>
  <si>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</si>
  <si>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</si>
  <si>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</si>
  <si>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</si>
  <si>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</si>
  <si>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</si>
  <si>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</si>
  <si>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</si>
  <si>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</si>
  <si>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</si>
  <si>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</si>
  <si>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</si>
  <si>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</si>
  <si>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</si>
  <si>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</si>
  <si>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</si>
  <si>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</si>
  <si>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</si>
  <si>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</si>
  <si>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</si>
  <si>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</si>
  <si>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</si>
  <si>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</si>
  <si>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</si>
  <si>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</si>
  <si>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</si>
  <si>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</si>
  <si>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</si>
  <si>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</si>
  <si>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</si>
  <si>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</si>
  <si>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</si>
  <si>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</si>
  <si>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</si>
  <si>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</si>
  <si>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</si>
  <si>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</si>
  <si>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</si>
  <si>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</si>
  <si>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</si>
  <si>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</si>
  <si>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</si>
  <si>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</si>
  <si>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</si>
  <si>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</si>
  <si>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</si>
  <si>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</si>
  <si>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</si>
  <si>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</si>
  <si>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</si>
  <si>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</si>
  <si>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</si>
  <si>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</si>
  <si>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</si>
  <si>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</si>
  <si>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</si>
  <si>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</si>
  <si>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</si>
  <si>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</si>
  <si>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</si>
  <si>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</si>
  <si>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</si>
  <si>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</si>
  <si>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</si>
  <si>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</si>
  <si>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</si>
  <si>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</si>
  <si>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</si>
  <si>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</si>
  <si>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</si>
  <si>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</si>
  <si>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</si>
  <si>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</si>
  <si>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</si>
  <si>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</si>
  <si>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</si>
  <si>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</si>
  <si>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</si>
  <si>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</si>
  <si>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</si>
  <si>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</si>
  <si>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</si>
  <si>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</si>
  <si>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</si>
  <si>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</si>
  <si>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</si>
  <si>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</si>
  <si>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</si>
  <si>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</si>
  <si>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</si>
  <si>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</si>
  <si>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</si>
  <si>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</si>
  <si>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</si>
  <si>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</si>
  <si>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</si>
  <si>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</si>
  <si>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</si>
  <si>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</si>
  <si>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</si>
  <si>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</si>
  <si>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</si>
  <si>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</si>
  <si>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</si>
  <si>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</si>
  <si>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</si>
  <si>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</si>
  <si>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</si>
  <si>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</si>
  <si>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</si>
  <si>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</si>
  <si>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</si>
  <si>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</si>
  <si>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</si>
  <si>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</si>
  <si>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</si>
  <si>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</si>
  <si>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</si>
  <si>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</si>
  <si>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</si>
  <si>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</si>
  <si>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</si>
  <si>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</si>
  <si>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</si>
  <si>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</si>
  <si>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</si>
  <si>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</si>
  <si>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</si>
  <si>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</si>
  <si>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</si>
  <si>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</si>
  <si>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</si>
  <si>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</si>
  <si>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</si>
  <si>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</si>
  <si>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</si>
  <si>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</si>
  <si>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</si>
  <si>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</si>
  <si>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</si>
  <si>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</si>
  <si>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</si>
  <si>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</si>
  <si>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</si>
  <si>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</si>
  <si>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</si>
  <si>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</si>
  <si>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</si>
  <si>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</si>
  <si>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</si>
  <si>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</si>
  <si>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</si>
  <si>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</si>
  <si>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</si>
  <si>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</si>
  <si>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</si>
  <si>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</si>
  <si>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</si>
  <si>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</si>
  <si>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</si>
  <si>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</si>
  <si>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</si>
  <si>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</si>
  <si>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</si>
  <si>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</si>
  <si>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</si>
  <si>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</si>
  <si>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</si>
  <si>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</si>
  <si>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</si>
  <si>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</si>
  <si>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</si>
  <si>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</si>
  <si>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</si>
  <si>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</si>
  <si>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</si>
  <si>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</si>
  <si>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</si>
  <si>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</si>
  <si>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</si>
  <si>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</si>
  <si>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</si>
  <si>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</si>
  <si>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</si>
  <si>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</si>
  <si>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</si>
  <si>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</si>
  <si>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</si>
  <si>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</si>
  <si>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</si>
  <si>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</si>
  <si>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</si>
  <si>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</si>
  <si>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</si>
  <si>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</si>
  <si>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</si>
  <si>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</si>
  <si>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</si>
  <si>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</si>
  <si>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</si>
  <si>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</si>
  <si>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</si>
  <si>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</si>
  <si>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</si>
  <si>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</si>
  <si>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</si>
  <si>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</si>
  <si>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</si>
  <si>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</si>
  <si>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</si>
  <si>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</si>
  <si>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</si>
  <si>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</si>
  <si>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</si>
  <si>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</si>
  <si>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</si>
  <si>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</si>
  <si>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</si>
  <si>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</si>
  <si>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</si>
  <si>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</si>
  <si>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</si>
  <si>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</si>
  <si>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</si>
  <si>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</si>
  <si>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</si>
  <si>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</si>
  <si>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</si>
  <si>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</si>
  <si>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</si>
  <si>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</si>
  <si>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</si>
  <si>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</si>
  <si>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</si>
  <si>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</si>
  <si>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</si>
  <si>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</si>
  <si>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</si>
  <si>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</si>
  <si>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</si>
  <si>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</si>
  <si>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</si>
  <si>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</si>
  <si>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</si>
  <si>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</si>
  <si>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</si>
  <si>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</si>
  <si>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</si>
  <si>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</si>
  <si>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</si>
  <si>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</si>
  <si>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</si>
  <si>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</si>
  <si>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</si>
  <si>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</si>
  <si>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</si>
  <si>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</si>
  <si>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</si>
  <si>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</si>
  <si>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</si>
  <si>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</si>
  <si>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</si>
  <si>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</si>
  <si>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</si>
  <si>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</si>
  <si>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</si>
  <si>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</si>
  <si>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</si>
  <si>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</si>
  <si>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</si>
  <si>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</si>
  <si>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</si>
  <si>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</si>
  <si>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</si>
  <si>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</si>
  <si>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</si>
  <si>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</si>
  <si>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</si>
  <si>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</si>
  <si>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</si>
  <si>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</si>
  <si>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</si>
  <si>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</si>
  <si>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</si>
  <si>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</si>
  <si>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</si>
  <si>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</si>
  <si>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</si>
  <si>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</si>
  <si>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</si>
  <si>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</si>
  <si>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</si>
  <si>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</si>
  <si>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</si>
  <si>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</si>
  <si>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</si>
  <si>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</si>
  <si>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</si>
  <si>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</si>
  <si>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</si>
  <si>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</si>
  <si>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</si>
  <si>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</si>
  <si>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</si>
  <si>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</si>
  <si>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</si>
  <si>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</si>
  <si>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</si>
  <si>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</si>
  <si>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</si>
  <si>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</si>
  <si>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</si>
  <si>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</si>
  <si>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</si>
  <si>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</si>
  <si>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</si>
  <si>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</si>
  <si>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</si>
  <si>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</si>
  <si>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</si>
  <si>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</si>
  <si>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</si>
  <si>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</si>
  <si>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</si>
  <si>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</si>
  <si>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</si>
  <si>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</si>
  <si>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</si>
  <si>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</si>
  <si>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</si>
  <si>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</si>
  <si>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</si>
  <si>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</si>
  <si>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</si>
  <si>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</si>
  <si>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</si>
  <si>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</si>
  <si>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</si>
  <si>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</si>
  <si>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</si>
  <si>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</si>
  <si>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</si>
  <si>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</si>
  <si>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</si>
  <si>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</si>
  <si>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</si>
  <si>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</si>
  <si>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</si>
  <si>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</si>
  <si>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</si>
  <si>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</si>
  <si>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</si>
  <si>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</si>
  <si>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</si>
  <si>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</si>
  <si>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</si>
  <si>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</si>
  <si>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</si>
  <si>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</si>
  <si>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</si>
  <si>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</si>
  <si>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</si>
  <si>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</si>
  <si>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</si>
  <si>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</si>
  <si>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</si>
  <si>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</si>
  <si>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</si>
  <si>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</si>
  <si>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</si>
  <si>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</si>
  <si>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</si>
  <si>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</si>
  <si>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</si>
  <si>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</si>
  <si>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</si>
  <si>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</si>
  <si>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</si>
  <si>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</si>
  <si>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</si>
  <si>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</si>
  <si>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</si>
  <si>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</si>
  <si>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</si>
  <si>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</si>
  <si>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</si>
  <si>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</si>
  <si>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</si>
  <si>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</si>
  <si>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</si>
  <si>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</si>
  <si>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</si>
  <si>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</si>
  <si>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</si>
  <si>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</si>
  <si>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</si>
  <si>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</si>
  <si>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</si>
  <si>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</si>
  <si>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</si>
  <si>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</si>
  <si>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</si>
  <si>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</si>
  <si>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</si>
  <si>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</si>
  <si>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</si>
  <si>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</si>
  <si>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</si>
  <si>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</si>
  <si>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</si>
  <si>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</si>
  <si>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</si>
  <si>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</si>
  <si>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</si>
  <si>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</si>
  <si>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</si>
  <si>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</si>
  <si>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</si>
  <si>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</si>
  <si>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</si>
  <si>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</si>
  <si>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</si>
  <si>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</si>
  <si>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</si>
  <si>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</si>
  <si>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</si>
  <si>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</si>
  <si>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</si>
  <si>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</si>
  <si>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</si>
  <si>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</si>
  <si>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</si>
  <si>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</si>
  <si>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</si>
  <si>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</si>
  <si>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</si>
  <si>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</si>
  <si>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</si>
  <si>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</si>
  <si>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</si>
  <si>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</si>
  <si>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</si>
  <si>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</si>
  <si>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</si>
  <si>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</si>
  <si>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</si>
  <si>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</si>
  <si>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</si>
  <si>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</si>
  <si>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</si>
  <si>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</si>
  <si>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</si>
  <si>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</si>
  <si>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</si>
  <si>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</si>
  <si>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</si>
  <si>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</si>
  <si>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</si>
  <si>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</si>
  <si>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</si>
  <si>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</si>
  <si>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</si>
  <si>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</si>
  <si>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</si>
  <si>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</si>
  <si>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</si>
  <si>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</si>
  <si>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</si>
  <si>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</si>
  <si>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</si>
  <si>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</si>
  <si>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</si>
  <si>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</si>
  <si>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</si>
  <si>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</si>
  <si>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</si>
  <si>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</si>
  <si>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</si>
  <si>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</si>
  <si>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</si>
  <si>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</si>
  <si>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</si>
  <si>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</si>
  <si>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</si>
  <si>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</si>
  <si>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</si>
  <si>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</si>
  <si>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</si>
  <si>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</si>
  <si>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</si>
  <si>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</si>
  <si>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</si>
  <si>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</si>
  <si>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</si>
  <si>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</si>
  <si>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</si>
  <si>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</si>
  <si>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</si>
  <si>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</si>
  <si>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</si>
  <si>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</si>
  <si>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</si>
  <si>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</si>
  <si>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</si>
  <si>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</si>
  <si>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</si>
  <si>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</si>
  <si>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</si>
  <si>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</si>
  <si>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</si>
  <si>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</si>
  <si>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</si>
  <si>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</si>
  <si>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</si>
  <si>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</si>
  <si>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</si>
  <si>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</si>
  <si>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</si>
  <si>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</si>
  <si>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</si>
  <si>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</si>
  <si>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</si>
  <si>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</si>
  <si>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</si>
  <si>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</si>
  <si>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</si>
  <si>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</si>
  <si>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</si>
  <si>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</si>
  <si>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</si>
  <si>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</si>
  <si>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</si>
  <si>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</si>
  <si>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</si>
  <si>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</si>
  <si>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</si>
  <si>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</si>
  <si>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</si>
  <si>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</si>
  <si>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</si>
  <si>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</si>
  <si>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</si>
  <si>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</si>
  <si>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</si>
  <si>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</si>
  <si>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</si>
  <si>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</si>
  <si>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</si>
  <si>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</si>
  <si>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</si>
  <si>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</si>
  <si>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</si>
  <si>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</si>
  <si>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</si>
  <si>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</si>
  <si>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</si>
  <si>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</si>
  <si>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</si>
  <si>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</si>
  <si>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</si>
  <si>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</si>
  <si>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</si>
  <si>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</si>
  <si>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</si>
  <si>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</si>
  <si>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</si>
  <si>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</si>
  <si>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</si>
  <si>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</si>
  <si>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</si>
  <si>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</si>
  <si>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</si>
  <si>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</si>
  <si>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</si>
  <si>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</si>
  <si>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</si>
  <si>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</si>
  <si>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</si>
  <si>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</si>
  <si>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</si>
  <si>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</si>
  <si>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</si>
  <si>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</si>
  <si>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</si>
  <si>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</si>
  <si>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</si>
  <si>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</si>
  <si>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</si>
  <si>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</si>
  <si>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</si>
  <si>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</si>
  <si>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</si>
  <si>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</si>
  <si>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</si>
  <si>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</si>
  <si>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</si>
  <si>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</si>
  <si>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</si>
  <si>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</si>
  <si>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</si>
  <si>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</si>
  <si>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</si>
  <si>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</si>
  <si>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</si>
  <si>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</si>
  <si>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</si>
  <si>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</si>
  <si>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</si>
  <si>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</si>
  <si>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</si>
  <si>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</si>
  <si>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</si>
  <si>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</si>
  <si>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</si>
  <si>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</si>
  <si>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</si>
  <si>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</si>
  <si>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</si>
  <si>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</si>
  <si>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</si>
  <si>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</si>
  <si>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</si>
  <si>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</si>
  <si>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</si>
  <si>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</si>
  <si>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</si>
  <si>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</si>
  <si>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</si>
  <si>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</si>
  <si>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</si>
  <si>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</si>
  <si>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</si>
  <si>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</si>
  <si>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</si>
  <si>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</si>
  <si>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</si>
  <si>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</si>
  <si>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</si>
  <si>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</si>
  <si>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</si>
  <si>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</si>
  <si>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</si>
  <si>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</si>
  <si>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</si>
  <si>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</si>
  <si>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</si>
  <si>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</si>
  <si>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</si>
  <si>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</si>
  <si>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</si>
  <si>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</si>
  <si>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</si>
  <si>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</si>
  <si>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</si>
  <si>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</si>
  <si>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</si>
  <si>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</si>
  <si>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</si>
  <si>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</si>
  <si>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</si>
  <si>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</si>
  <si>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</si>
  <si>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</si>
  <si>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</si>
  <si>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</si>
  <si>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</si>
  <si>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</si>
  <si>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</si>
  <si>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</si>
  <si>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</si>
  <si>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</si>
  <si>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</si>
  <si>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</si>
  <si>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</si>
  <si>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</si>
  <si>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</si>
  <si>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</si>
  <si>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</si>
  <si>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</si>
  <si>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</si>
  <si>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</si>
  <si>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</si>
  <si>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</si>
  <si>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</si>
  <si>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</si>
  <si>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</si>
  <si>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</si>
  <si>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</si>
  <si>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</si>
  <si>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</si>
  <si>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</si>
  <si>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</si>
  <si>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</si>
  <si>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</si>
  <si>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</si>
  <si>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</si>
  <si>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</si>
  <si>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</si>
  <si>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</si>
  <si>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</si>
  <si>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</si>
  <si>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</si>
  <si>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</si>
  <si>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</si>
  <si>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</si>
  <si>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</si>
  <si>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</si>
  <si>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</si>
  <si>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</si>
  <si>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</si>
  <si>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</si>
  <si>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</si>
  <si>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</si>
  <si>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</si>
  <si>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</si>
  <si>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</si>
  <si>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</si>
  <si>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</si>
  <si>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</si>
  <si>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</si>
  <si>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</si>
  <si>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</si>
  <si>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</si>
  <si>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</si>
  <si>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</si>
  <si>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</si>
  <si>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</si>
  <si>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</si>
  <si>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</si>
  <si>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</si>
  <si>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</si>
  <si>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</si>
  <si>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</si>
  <si>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</si>
  <si>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</si>
  <si>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</si>
  <si>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</si>
  <si>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</si>
  <si>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</si>
  <si>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</si>
  <si>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</si>
  <si>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</si>
  <si>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</si>
  <si>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</si>
  <si>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</si>
  <si>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</si>
  <si>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</si>
  <si>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</si>
  <si>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</si>
  <si>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</si>
  <si>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</si>
  <si>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</si>
  <si>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</si>
  <si>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</si>
  <si>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</si>
  <si>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</si>
  <si>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</si>
  <si>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</si>
  <si>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</si>
  <si>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</si>
  <si>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</si>
  <si>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</si>
  <si>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</si>
  <si>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</si>
  <si>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</si>
  <si>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</si>
  <si>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</si>
  <si>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</si>
  <si>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</si>
  <si>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</si>
  <si>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</si>
  <si>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</si>
  <si>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</si>
  <si>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</si>
  <si>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</si>
  <si>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</si>
  <si>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</si>
  <si>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</si>
  <si>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</si>
  <si>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</si>
  <si>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</si>
  <si>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</si>
  <si>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</si>
  <si>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</si>
  <si>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</si>
  <si>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</si>
  <si>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</si>
  <si>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</si>
  <si>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</si>
  <si>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</si>
  <si>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</si>
  <si>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</si>
  <si>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</si>
  <si>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</si>
  <si>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</si>
  <si>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</si>
  <si>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</si>
  <si>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</si>
  <si>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</si>
  <si>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</si>
  <si>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</si>
  <si>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</si>
  <si>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</si>
  <si>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</si>
  <si>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</si>
  <si>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</si>
  <si>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</si>
  <si>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</si>
  <si>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</si>
  <si>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</si>
  <si>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</si>
  <si>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</si>
  <si>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</si>
  <si>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</si>
  <si>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</si>
  <si>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</si>
  <si>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</si>
  <si>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</si>
  <si>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</si>
  <si>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</si>
  <si>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</si>
  <si>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</si>
  <si>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</si>
  <si>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</si>
  <si>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</si>
  <si>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</si>
  <si>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</si>
  <si>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</si>
  <si>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</si>
  <si>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</si>
  <si>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</si>
  <si>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</si>
  <si>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</si>
  <si>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</si>
  <si>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</si>
  <si>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</si>
  <si>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</si>
  <si>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</si>
  <si>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</si>
  <si>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</si>
  <si>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</si>
  <si>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</si>
  <si>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</si>
  <si>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</si>
  <si>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</si>
  <si>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</si>
  <si>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</si>
  <si>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</si>
  <si>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</si>
  <si>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</si>
  <si>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</si>
  <si>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</si>
  <si>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</si>
  <si>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</si>
  <si>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</si>
  <si>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</si>
  <si>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</si>
  <si>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</si>
  <si>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</si>
  <si>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</si>
  <si>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</si>
  <si>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</si>
  <si>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</si>
  <si>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</si>
  <si>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</si>
  <si>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</si>
  <si>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</si>
  <si>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</si>
  <si>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</si>
  <si>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</si>
  <si>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</si>
  <si>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</si>
  <si>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</si>
  <si>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</si>
  <si>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</si>
  <si>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</si>
  <si>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</si>
  <si>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</si>
  <si>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</si>
  <si>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</si>
  <si>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</si>
  <si>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</si>
  <si>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</si>
  <si>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</si>
  <si>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</si>
  <si>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</si>
  <si>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</si>
  <si>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</si>
  <si>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</si>
  <si>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</si>
  <si>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</si>
  <si>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</si>
  <si>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</si>
  <si>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</si>
  <si>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</si>
  <si>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</si>
  <si>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</si>
  <si>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</si>
  <si>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</si>
  <si>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</si>
  <si>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</si>
  <si>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</si>
  <si>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</si>
  <si>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</si>
  <si>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</si>
  <si>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</si>
  <si>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</si>
  <si>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</si>
  <si>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</si>
  <si>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</si>
  <si>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</si>
  <si>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</si>
  <si>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</si>
  <si>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</si>
  <si>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</si>
  <si>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</si>
  <si>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</si>
  <si>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</si>
  <si>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</si>
  <si>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</si>
  <si>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</si>
  <si>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</si>
  <si>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</si>
  <si>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</si>
  <si>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</si>
  <si>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</si>
  <si>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</si>
  <si>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</si>
  <si>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</si>
  <si>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</si>
  <si>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</si>
  <si>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</si>
  <si>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</si>
  <si>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</si>
  <si>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</si>
  <si>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</si>
  <si>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</si>
  <si>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</si>
  <si>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</si>
  <si>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</si>
  <si>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</si>
  <si>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</si>
  <si>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</si>
  <si>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</si>
  <si>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</si>
  <si>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</si>
  <si>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</si>
  <si>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</si>
  <si>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</si>
  <si>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</si>
  <si>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</si>
  <si>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</si>
  <si>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</si>
  <si>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</si>
  <si>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</si>
  <si>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</si>
  <si>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</si>
  <si>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</si>
  <si>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</si>
  <si>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</si>
  <si>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</si>
  <si>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</si>
  <si>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</si>
  <si>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</si>
  <si>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</si>
  <si>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</si>
  <si>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</si>
  <si>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</si>
  <si>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</si>
  <si>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</si>
  <si>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</si>
  <si>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</si>
  <si>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</si>
  <si>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</si>
  <si>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</si>
  <si>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</si>
  <si>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</si>
  <si>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</si>
  <si>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</si>
  <si>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</si>
  <si>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</si>
  <si>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</si>
  <si>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</si>
  <si>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</si>
  <si>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</si>
  <si>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</si>
  <si>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</si>
  <si>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</si>
  <si>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</si>
  <si>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</si>
  <si>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</si>
  <si>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</si>
  <si>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</si>
  <si>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</si>
  <si>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</si>
  <si>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</si>
  <si>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</si>
  <si>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</si>
  <si>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</si>
  <si>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</si>
  <si>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</si>
  <si>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</si>
  <si>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</si>
  <si>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</si>
  <si>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</si>
  <si>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</si>
  <si>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</si>
  <si>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</si>
  <si>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</si>
  <si>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</si>
  <si>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</si>
  <si>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</si>
  <si>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</si>
  <si>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</si>
  <si>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</si>
  <si>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</si>
  <si>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</si>
  <si>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</si>
  <si>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</si>
  <si>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</si>
  <si>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</si>
  <si>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</si>
  <si>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</si>
  <si>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</si>
  <si>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</si>
  <si>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</si>
  <si>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</si>
  <si>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</si>
  <si>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</si>
  <si>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</si>
  <si>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</si>
  <si>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</si>
  <si>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</si>
  <si>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</si>
  <si>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</si>
  <si>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</si>
  <si>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</si>
  <si>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</si>
  <si>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</si>
  <si>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</si>
  <si>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</si>
  <si>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</si>
  <si>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</si>
  <si>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</si>
  <si>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</si>
  <si>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</si>
  <si>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</si>
  <si>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</si>
  <si>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</si>
  <si>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</si>
  <si>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</si>
  <si>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</si>
  <si>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</si>
  <si>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</si>
  <si>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</si>
  <si>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</si>
  <si>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</si>
  <si>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</si>
  <si>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</si>
  <si>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</si>
  <si>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</si>
  <si>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</si>
  <si>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</si>
  <si>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</si>
  <si>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</si>
  <si>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</si>
  <si>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</si>
  <si>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</si>
  <si>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</si>
  <si>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</si>
  <si>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</si>
  <si>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</si>
  <si>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</si>
  <si>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</si>
  <si>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</si>
  <si>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</si>
  <si>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</si>
  <si>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</si>
  <si>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</si>
  <si>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</si>
  <si>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</si>
  <si>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</si>
  <si>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</si>
  <si>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</si>
  <si>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</si>
  <si>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</si>
  <si>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</si>
  <si>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</si>
  <si>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</si>
  <si>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</si>
  <si>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</si>
  <si>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</si>
  <si>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</si>
  <si>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</si>
  <si>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</si>
  <si>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</si>
  <si>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</si>
  <si>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</si>
  <si>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</si>
  <si>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</si>
  <si>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</si>
  <si>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</si>
  <si>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</si>
  <si>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</si>
  <si>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</si>
  <si>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</si>
  <si>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</si>
  <si>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</si>
  <si>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</si>
  <si>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</si>
  <si>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</si>
  <si>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</si>
  <si>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</si>
  <si>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</si>
  <si>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</si>
  <si>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</si>
  <si>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</si>
  <si>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</si>
  <si>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</si>
  <si>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</si>
  <si>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</si>
  <si>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</si>
  <si>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</si>
  <si>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</si>
  <si>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</si>
  <si>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</si>
  <si>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</si>
  <si>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</si>
  <si>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</si>
  <si>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</si>
  <si>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</si>
  <si>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</si>
  <si>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</si>
  <si>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</si>
  <si>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</si>
  <si>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</si>
  <si>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</si>
  <si>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</si>
  <si>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</si>
  <si>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</si>
  <si>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</si>
  <si>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</si>
  <si>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</si>
  <si>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</si>
  <si>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</si>
  <si>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</si>
  <si>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</si>
  <si>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</si>
  <si>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</si>
  <si>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</si>
  <si>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</si>
  <si>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</si>
  <si>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</si>
  <si>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</si>
  <si>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</si>
  <si>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</si>
  <si>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</si>
  <si>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</si>
  <si>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</si>
  <si>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</si>
  <si>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</si>
  <si>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</si>
  <si>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</si>
  <si>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</si>
  <si>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</si>
  <si>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</si>
  <si>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</si>
  <si>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</si>
  <si>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</si>
  <si>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</si>
  <si>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</si>
  <si>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</si>
  <si>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</si>
  <si>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</si>
  <si>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</si>
  <si>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</si>
  <si>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</si>
  <si>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</si>
  <si>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</si>
  <si>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</si>
  <si>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</si>
  <si>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</si>
  <si>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</si>
  <si>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</si>
  <si>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</si>
  <si>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</si>
  <si>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</si>
  <si>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</si>
  <si>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</si>
  <si>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</si>
  <si>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</si>
  <si>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</si>
  <si>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</si>
  <si>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</si>
  <si>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</si>
  <si>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</si>
  <si>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</si>
  <si>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</si>
  <si>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</si>
  <si>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</si>
  <si>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</si>
  <si>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</si>
  <si>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</si>
  <si>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</si>
  <si>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</si>
  <si>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</si>
  <si>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</si>
  <si>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</si>
  <si>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</si>
  <si>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</si>
  <si>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</si>
  <si>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</si>
  <si>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</si>
  <si>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</si>
  <si>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</si>
  <si>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</si>
  <si>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</si>
  <si>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</si>
  <si>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</si>
  <si>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</si>
  <si>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</si>
  <si>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</si>
  <si>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</si>
  <si>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</si>
  <si>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</si>
  <si>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</si>
  <si>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</si>
  <si>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</si>
  <si>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</si>
  <si>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</si>
  <si>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</si>
  <si>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</si>
  <si>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</si>
  <si>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</si>
  <si>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</si>
  <si>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</si>
  <si>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</si>
  <si>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</si>
  <si>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</si>
  <si>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</si>
  <si>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</si>
  <si>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</si>
  <si>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</si>
  <si>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</si>
  <si>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</si>
  <si>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</si>
  <si>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</si>
  <si>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</si>
  <si>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</si>
  <si>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</si>
  <si>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</si>
  <si>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</si>
  <si>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</si>
  <si>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</si>
  <si>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</si>
  <si>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</si>
  <si>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</si>
  <si>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</si>
  <si>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</si>
  <si>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</si>
  <si>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</si>
  <si>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</si>
  <si>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</si>
  <si>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</si>
  <si>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</si>
  <si>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</si>
  <si>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</si>
  <si>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</si>
  <si>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</si>
  <si>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</si>
  <si>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</si>
  <si>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</si>
  <si>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</si>
  <si>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</si>
  <si>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</si>
  <si>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</si>
  <si>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</si>
  <si>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</si>
  <si>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</si>
  <si>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</si>
  <si>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</si>
  <si>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</si>
  <si>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</si>
  <si>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</si>
  <si>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</si>
  <si>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</si>
  <si>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</si>
  <si>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</si>
  <si>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</si>
  <si>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</si>
  <si>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</si>
  <si>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</si>
  <si>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</si>
  <si>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</si>
  <si>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</si>
  <si>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</si>
  <si>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</si>
  <si>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</si>
  <si>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</si>
  <si>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</si>
  <si>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</si>
  <si>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</si>
  <si>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</si>
  <si>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</si>
  <si>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</si>
  <si>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</si>
  <si>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</si>
  <si>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</si>
  <si>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</si>
  <si>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</si>
  <si>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</si>
  <si>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</si>
  <si>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</si>
  <si>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</si>
  <si>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</si>
  <si>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</si>
  <si>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</si>
  <si>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</si>
  <si>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</si>
  <si>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</si>
  <si>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</si>
  <si>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</si>
  <si>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</si>
  <si>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</si>
  <si>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</si>
  <si>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</si>
  <si>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</si>
  <si>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</si>
  <si>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</si>
  <si>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</si>
  <si>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</si>
  <si>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</si>
  <si>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</si>
  <si>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</si>
  <si>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</si>
  <si>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</si>
  <si>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</si>
  <si>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</si>
  <si>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</si>
  <si>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</si>
  <si>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</si>
  <si>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</si>
  <si>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</si>
  <si>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</si>
  <si>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</si>
  <si>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</si>
  <si>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</si>
  <si>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</si>
  <si>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</si>
  <si>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</si>
  <si>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</si>
  <si>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</si>
  <si>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</si>
  <si>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</si>
  <si>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</si>
  <si>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</si>
  <si>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</si>
  <si>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</si>
  <si>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</si>
  <si>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</si>
  <si>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</si>
  <si>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</si>
  <si>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</si>
  <si>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</si>
  <si>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</si>
  <si>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</si>
  <si>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</si>
  <si>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</si>
  <si>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</si>
  <si>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</si>
  <si>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</si>
  <si>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</si>
  <si>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</si>
  <si>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</si>
  <si>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</si>
  <si>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</si>
  <si>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</si>
  <si>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</si>
  <si>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</si>
  <si>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</si>
  <si>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</si>
  <si>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</si>
  <si>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</si>
  <si>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</si>
  <si>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</si>
  <si>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</si>
  <si>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</si>
  <si>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</si>
  <si>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</si>
  <si>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</si>
  <si>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</si>
  <si>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</si>
  <si>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</si>
  <si>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</si>
  <si>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</si>
  <si>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</si>
  <si>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</si>
  <si>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</si>
  <si>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</si>
  <si>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</si>
  <si>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</si>
  <si>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</si>
  <si>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</si>
  <si>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</si>
  <si>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</si>
  <si>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</si>
  <si>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</si>
  <si>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</si>
  <si>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</si>
  <si>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</si>
  <si>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</si>
  <si>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</si>
  <si>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</si>
  <si>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</si>
  <si>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</si>
  <si>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</si>
  <si>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</si>
  <si>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</si>
  <si>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</si>
  <si>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</si>
  <si>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</si>
  <si>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</si>
  <si>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</si>
  <si>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</si>
  <si>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</si>
  <si>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</si>
  <si>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</si>
  <si>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</si>
  <si>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</si>
  <si>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</si>
  <si>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</si>
  <si>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</si>
  <si>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</si>
  <si>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</si>
  <si>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</si>
  <si>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</si>
  <si>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</si>
  <si>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</si>
  <si>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</si>
  <si>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</si>
  <si>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</si>
  <si>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</si>
  <si>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</si>
  <si>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</si>
  <si>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</si>
  <si>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</si>
  <si>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</si>
  <si>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</si>
  <si>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</si>
  <si>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</si>
  <si>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</si>
  <si>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</si>
  <si>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</si>
  <si>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</si>
  <si>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</si>
  <si>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</si>
  <si>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</si>
  <si>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</si>
  <si>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</si>
  <si>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</si>
  <si>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</si>
  <si>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</si>
  <si>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</si>
  <si>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</si>
  <si>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</si>
  <si>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</si>
  <si>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</si>
  <si>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</si>
  <si>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</si>
  <si>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</si>
  <si>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</si>
  <si>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</si>
  <si>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</si>
  <si>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</si>
  <si>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</si>
  <si>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</si>
  <si>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</si>
  <si>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</si>
  <si>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</si>
  <si>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</si>
  <si>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</si>
  <si>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</si>
  <si>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</si>
  <si>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</si>
  <si>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</si>
  <si>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</si>
  <si>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</si>
  <si>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</si>
  <si>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</si>
  <si>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</si>
  <si>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</si>
  <si>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</si>
  <si>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</si>
  <si>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</si>
  <si>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</si>
  <si>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</si>
  <si>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</si>
  <si>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</si>
  <si>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</si>
  <si>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</si>
  <si>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</si>
  <si>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</si>
  <si>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</si>
  <si>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</si>
  <si>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</si>
  <si>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</si>
  <si>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</si>
  <si>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</si>
  <si>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</si>
  <si>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</si>
  <si>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</si>
  <si>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</si>
  <si>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</si>
  <si>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</si>
  <si>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</si>
  <si>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</si>
  <si>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</si>
  <si>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</si>
  <si>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</si>
  <si>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</si>
  <si>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</si>
  <si>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</si>
  <si>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</si>
  <si>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</si>
  <si>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</si>
  <si>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</si>
  <si>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</si>
  <si>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</si>
  <si>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</si>
  <si>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</si>
  <si>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</si>
  <si>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</si>
  <si>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</si>
  <si>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</si>
  <si>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</si>
  <si>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</si>
  <si>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</si>
  <si>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</si>
  <si>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</si>
  <si>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</si>
  <si>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</si>
  <si>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</si>
  <si>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</si>
  <si>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</si>
  <si>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</si>
  <si>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</si>
  <si>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</si>
  <si>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</si>
  <si>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</si>
  <si>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</si>
  <si>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</si>
  <si>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</si>
  <si>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</si>
  <si>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</si>
  <si>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</si>
  <si>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</si>
  <si>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</si>
  <si>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</si>
  <si>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</si>
  <si>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</si>
  <si>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</si>
  <si>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</si>
  <si>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</si>
  <si>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</si>
  <si>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</si>
  <si>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</si>
  <si>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</si>
  <si>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</si>
  <si>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</si>
  <si>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</si>
  <si>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</si>
  <si>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</si>
  <si>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</si>
  <si>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</si>
  <si>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</si>
  <si>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</si>
  <si>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</si>
  <si>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</si>
  <si>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</si>
  <si>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</si>
  <si>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</si>
  <si>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</si>
  <si>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</si>
  <si>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</si>
  <si>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</si>
  <si>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</si>
  <si>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</si>
  <si>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</si>
  <si>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</si>
  <si>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</si>
  <si>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</si>
  <si>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</si>
  <si>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</si>
  <si>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</si>
  <si>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</si>
  <si>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</si>
  <si>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</si>
  <si>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</si>
  <si>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</si>
  <si>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</si>
  <si>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</si>
  <si>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</si>
  <si>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</si>
  <si>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</si>
  <si>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</si>
  <si>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</si>
  <si>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</si>
  <si>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</si>
  <si>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</si>
  <si>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</si>
  <si>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</si>
  <si>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</si>
  <si>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</si>
  <si>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</si>
  <si>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</si>
  <si>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</si>
  <si>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</si>
  <si>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</si>
  <si>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</si>
  <si>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</si>
  <si>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</si>
  <si>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</si>
  <si>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</si>
  <si>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</si>
  <si>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</si>
  <si>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</si>
  <si>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</si>
  <si>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</si>
  <si>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</si>
  <si>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</si>
  <si>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</si>
  <si>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</si>
  <si>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</si>
  <si>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</si>
  <si>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</si>
  <si>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</si>
  <si>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</si>
  <si>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</si>
  <si>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</si>
  <si>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</si>
  <si>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</si>
  <si>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</si>
  <si>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</si>
  <si>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</si>
  <si>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</si>
  <si>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</si>
  <si>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</si>
  <si>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</si>
  <si>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</si>
  <si>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</si>
  <si>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</si>
  <si>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</si>
  <si>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</si>
  <si>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</si>
  <si>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</si>
  <si>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</si>
  <si>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</si>
  <si>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</si>
  <si>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</si>
  <si>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</si>
  <si>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</si>
  <si>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</si>
  <si>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</si>
  <si>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</si>
  <si>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</si>
  <si>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</si>
  <si>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</si>
  <si>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</si>
  <si>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</si>
  <si>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</si>
  <si>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</si>
  <si>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</si>
  <si>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</si>
  <si>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</si>
  <si>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</si>
  <si>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</si>
  <si>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</si>
  <si>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</si>
  <si>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</si>
  <si>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</si>
  <si>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</si>
  <si>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</si>
  <si>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</si>
  <si>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</si>
  <si>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</si>
  <si>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</si>
  <si>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</si>
  <si>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</si>
  <si>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</si>
  <si>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</si>
  <si>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</si>
  <si>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</si>
  <si>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</si>
  <si>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</si>
  <si>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</si>
  <si>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</si>
  <si>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</si>
  <si>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</si>
  <si>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</si>
  <si>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</si>
  <si>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</si>
  <si>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</si>
  <si>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</si>
  <si>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</si>
  <si>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</si>
  <si>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</si>
  <si>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</si>
  <si>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</si>
  <si>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</si>
  <si>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</si>
  <si>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</si>
  <si>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</si>
  <si>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</si>
  <si>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</si>
  <si>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</si>
  <si>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</si>
  <si>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</si>
  <si>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</si>
  <si>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</si>
  <si>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</si>
  <si>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</si>
  <si>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</si>
  <si>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</si>
  <si>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</si>
  <si>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</si>
  <si>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</si>
  <si>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</si>
  <si>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</si>
  <si>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</si>
  <si>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</si>
  <si>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</si>
  <si>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</si>
  <si>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</si>
  <si>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</si>
  <si>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</si>
  <si>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</si>
  <si>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</si>
  <si>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</si>
  <si>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</si>
  <si>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</si>
  <si>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</si>
  <si>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</si>
  <si>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</si>
  <si>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</si>
  <si>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</si>
  <si>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</si>
  <si>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</si>
  <si>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</si>
  <si>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</si>
  <si>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</si>
  <si>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</si>
  <si>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</si>
  <si>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</si>
  <si>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</si>
  <si>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</si>
  <si>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</si>
  <si>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</si>
  <si>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</si>
  <si>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</si>
  <si>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</si>
  <si>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</si>
  <si>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</si>
  <si>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</si>
  <si>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</si>
  <si>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</si>
  <si>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</si>
  <si>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</si>
  <si>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</si>
  <si>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</si>
  <si>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</si>
  <si>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</si>
  <si>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</si>
  <si>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</si>
  <si>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</si>
  <si>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</si>
  <si>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</si>
  <si>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</si>
  <si>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</si>
  <si>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</si>
  <si>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</si>
  <si>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</si>
  <si>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</si>
  <si>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</si>
  <si>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</si>
  <si>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</si>
  <si>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</si>
  <si>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</si>
  <si>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</si>
  <si>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</si>
  <si>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</si>
  <si>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</si>
  <si>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</si>
  <si>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</si>
  <si>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</si>
  <si>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</si>
  <si>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</si>
  <si>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</si>
  <si>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</si>
  <si>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</si>
  <si>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</si>
  <si>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</si>
  <si>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</si>
  <si>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</si>
  <si>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</si>
  <si>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</si>
  <si>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</si>
  <si>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</si>
  <si>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</si>
  <si>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</si>
  <si>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</si>
  <si>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</si>
  <si>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</si>
  <si>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</si>
  <si>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</si>
  <si>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</si>
  <si>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</si>
  <si>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</si>
  <si>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</si>
  <si>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</si>
  <si>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</si>
  <si>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</si>
  <si>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</si>
  <si>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</si>
  <si>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</si>
  <si>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</si>
  <si>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</si>
  <si>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</si>
  <si>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</si>
  <si>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</si>
  <si>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</si>
  <si>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</si>
  <si>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</si>
  <si>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</si>
  <si>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</si>
  <si>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</si>
  <si>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</si>
  <si>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</si>
  <si>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</si>
  <si>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</si>
  <si>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</si>
  <si>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</si>
  <si>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</si>
  <si>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</si>
  <si>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</si>
  <si>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</si>
  <si>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</si>
  <si>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</si>
  <si>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</si>
  <si>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</si>
  <si>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</si>
  <si>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</si>
  <si>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</si>
  <si>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</si>
  <si>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</si>
  <si>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</si>
  <si>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</si>
  <si>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</si>
  <si>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</si>
  <si>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</si>
  <si>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</si>
  <si>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</si>
  <si>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</si>
  <si>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</si>
  <si>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</si>
  <si>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</si>
  <si>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</si>
  <si>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</si>
  <si>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</si>
  <si>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</si>
  <si>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</si>
  <si>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</si>
  <si>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</si>
  <si>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</si>
  <si>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</si>
  <si>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</si>
  <si>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</si>
  <si>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</si>
  <si>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</si>
  <si>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</si>
  <si>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</si>
  <si>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</si>
  <si>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</si>
  <si>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</si>
  <si>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</si>
  <si>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</si>
  <si>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</si>
  <si>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</si>
  <si>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</si>
  <si>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</si>
  <si>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</si>
  <si>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</si>
  <si>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</si>
  <si>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</si>
  <si>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</si>
  <si>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</si>
  <si>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</si>
  <si>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</si>
  <si>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</si>
  <si>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</si>
  <si>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</si>
  <si>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</si>
  <si>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</si>
  <si>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</si>
  <si>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</si>
  <si>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</si>
  <si>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</si>
  <si>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</si>
  <si>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</si>
  <si>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</si>
  <si>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</si>
  <si>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</si>
  <si>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</si>
  <si>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</si>
  <si>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</si>
  <si>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</si>
  <si>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</si>
  <si>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</si>
  <si>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</si>
  <si>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</si>
  <si>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</si>
  <si>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</si>
  <si>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</si>
  <si>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</si>
  <si>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</si>
  <si>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</si>
  <si>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</si>
  <si>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</si>
  <si>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</si>
  <si>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</si>
  <si>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</si>
  <si>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</si>
  <si>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</si>
  <si>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</si>
  <si>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</si>
  <si>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</si>
  <si>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</si>
  <si>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</si>
  <si>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</si>
  <si>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</si>
  <si>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</si>
  <si>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</si>
  <si>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</si>
  <si>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</si>
  <si>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</si>
  <si>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</si>
  <si>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</si>
  <si>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</si>
  <si>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</si>
  <si>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</si>
  <si>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</si>
  <si>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</si>
  <si>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</si>
  <si>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</si>
  <si>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</si>
  <si>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</si>
  <si>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</si>
  <si>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</si>
  <si>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</si>
  <si>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</si>
  <si>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</si>
  <si>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</si>
  <si>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</si>
  <si>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</si>
  <si>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</si>
  <si>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</si>
  <si>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</si>
  <si>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</si>
  <si>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</si>
  <si>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</si>
  <si>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</si>
  <si>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</si>
  <si>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</si>
  <si>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</si>
  <si>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</si>
  <si>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</si>
  <si>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</si>
  <si>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</si>
  <si>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</si>
  <si>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</si>
  <si>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</si>
  <si>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</si>
  <si>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</si>
  <si>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</si>
  <si>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</si>
  <si>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</si>
  <si>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</si>
  <si>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</si>
  <si>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</si>
  <si>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</si>
  <si>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</si>
  <si>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</si>
  <si>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</si>
  <si>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</si>
  <si>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</si>
  <si>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</si>
  <si>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</si>
  <si>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</si>
  <si>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</si>
  <si>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</si>
  <si>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</si>
  <si>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</si>
  <si>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</si>
  <si>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</si>
  <si>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</si>
  <si>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</si>
  <si>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</si>
  <si>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</si>
  <si>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</si>
  <si>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</si>
  <si>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</si>
  <si>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</si>
  <si>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</si>
  <si>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</si>
  <si>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</si>
  <si>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</si>
  <si>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</si>
  <si>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</si>
  <si>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</si>
  <si>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</si>
  <si>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</si>
  <si>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</si>
  <si>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</si>
  <si>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</si>
  <si>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</si>
  <si>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</si>
  <si>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</si>
  <si>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</si>
  <si>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</si>
  <si>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</si>
  <si>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</si>
  <si>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</si>
  <si>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</si>
  <si>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</si>
  <si>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</si>
  <si>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</si>
  <si>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</si>
  <si>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</si>
  <si>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</si>
  <si>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</si>
  <si>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</si>
  <si>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</si>
  <si>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</si>
  <si>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</si>
  <si>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</si>
  <si>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</si>
  <si>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</si>
  <si>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</si>
  <si>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</si>
  <si>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</si>
  <si>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</si>
  <si>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</si>
  <si>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</si>
  <si>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</si>
  <si>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</si>
  <si>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</si>
  <si>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</si>
  <si>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</si>
  <si>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</si>
  <si>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</si>
  <si>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</si>
  <si>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</si>
  <si>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</si>
  <si>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</si>
  <si>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</si>
  <si>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</si>
  <si>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</si>
  <si>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</si>
  <si>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</si>
  <si>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</si>
  <si>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</si>
  <si>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</si>
  <si>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</si>
  <si>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</si>
  <si>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</si>
  <si>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</si>
  <si>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</si>
  <si>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</si>
  <si>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</si>
  <si>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</si>
  <si>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</si>
  <si>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</si>
  <si>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</si>
  <si>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</si>
  <si>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</si>
  <si>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</si>
  <si>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</si>
  <si>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</si>
  <si>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</si>
  <si>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</si>
  <si>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</si>
  <si>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</si>
  <si>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</si>
  <si>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</si>
  <si>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</si>
  <si>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</si>
  <si>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</si>
  <si>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</si>
  <si>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</si>
  <si>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</si>
  <si>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</si>
  <si>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</si>
  <si>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</si>
  <si>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</si>
  <si>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</si>
  <si>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</si>
  <si>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</si>
  <si>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</si>
  <si>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</si>
  <si>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</si>
  <si>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</si>
  <si>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</si>
  <si>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</si>
  <si>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</si>
  <si>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</si>
  <si>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</si>
  <si>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</si>
  <si>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</si>
  <si>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</si>
  <si>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</si>
  <si>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</si>
  <si>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</si>
  <si>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</si>
  <si>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</si>
  <si>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</si>
  <si>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</si>
  <si>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</si>
  <si>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</si>
  <si>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</si>
  <si>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</si>
  <si>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</si>
  <si>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</si>
  <si>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</si>
  <si>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</si>
  <si>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</si>
  <si>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</si>
  <si>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</si>
  <si>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</si>
  <si>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</si>
  <si>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</si>
  <si>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</si>
  <si>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</si>
  <si>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</si>
  <si>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</si>
  <si>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</si>
  <si>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</si>
  <si>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</si>
  <si>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</si>
  <si>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</si>
  <si>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</si>
  <si>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</si>
  <si>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</si>
  <si>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</si>
  <si>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</si>
  <si>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</si>
  <si>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</si>
  <si>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</si>
  <si>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</si>
  <si>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</si>
  <si>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</si>
  <si>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</si>
  <si>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</si>
  <si>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</si>
  <si>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</si>
  <si>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</si>
  <si>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</si>
  <si>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</si>
  <si>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</si>
  <si>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</si>
  <si>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</si>
  <si>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</si>
  <si>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</si>
  <si>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</si>
  <si>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</si>
  <si>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</si>
  <si>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</si>
  <si>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</si>
  <si>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</si>
  <si>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</si>
  <si>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</si>
  <si>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</si>
  <si>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</si>
  <si>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</si>
  <si>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</si>
  <si>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</si>
  <si>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</si>
  <si>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</si>
  <si>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</si>
  <si>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</si>
  <si>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</si>
  <si>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</si>
  <si>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</si>
  <si>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</si>
  <si>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</si>
  <si>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</si>
  <si>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</si>
  <si>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</si>
  <si>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</si>
  <si>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</si>
  <si>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</si>
  <si>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</si>
  <si>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</si>
  <si>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</si>
  <si>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</si>
  <si>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</si>
  <si>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</si>
  <si>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</si>
  <si>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</si>
  <si>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</si>
  <si>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</si>
  <si>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</si>
  <si>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</si>
  <si>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</si>
  <si>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</si>
  <si>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</si>
  <si>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</si>
  <si>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</si>
  <si>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</si>
  <si>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</si>
  <si>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</si>
  <si>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</si>
  <si>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</si>
  <si>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</si>
  <si>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</si>
  <si>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</si>
  <si>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</si>
  <si>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</si>
  <si>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</si>
  <si>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</si>
  <si>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</si>
  <si>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</si>
  <si>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</si>
  <si>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</si>
  <si>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</si>
  <si>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</si>
  <si>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</si>
  <si>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</si>
  <si>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</si>
  <si>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</si>
  <si>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</si>
  <si>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</si>
  <si>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</si>
  <si>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</si>
  <si>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</si>
  <si>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</si>
  <si>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</si>
  <si>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</si>
  <si>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</si>
  <si>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</si>
  <si>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</si>
  <si>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</si>
  <si>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</si>
  <si>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</si>
  <si>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</si>
  <si>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</si>
  <si>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</si>
  <si>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</si>
  <si>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</si>
  <si>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</si>
  <si>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</si>
  <si>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</si>
  <si>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</si>
  <si>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</si>
  <si>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</si>
  <si>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</si>
  <si>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</si>
  <si>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</si>
  <si>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</si>
  <si>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</si>
  <si>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</si>
  <si>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</si>
  <si>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</si>
  <si>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</si>
  <si>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</si>
  <si>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</si>
  <si>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</si>
  <si>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</si>
  <si>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</si>
  <si>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</si>
  <si>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</si>
  <si>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</si>
  <si>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</si>
  <si>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</si>
  <si>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</si>
  <si>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</si>
  <si>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</si>
  <si>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</si>
  <si>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</si>
  <si>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</si>
  <si>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</si>
  <si>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</si>
  <si>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</si>
  <si>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</si>
  <si>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</si>
  <si>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</si>
  <si>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</si>
  <si>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</si>
  <si>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</si>
  <si>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</si>
  <si>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</si>
  <si>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</si>
  <si>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</si>
  <si>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</si>
  <si>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</si>
  <si>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</si>
  <si>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</si>
  <si>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</si>
  <si>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</si>
  <si>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</si>
  <si>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</si>
  <si>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</si>
  <si>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</si>
  <si>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</si>
  <si>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</si>
  <si>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</si>
  <si>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</si>
  <si>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</si>
  <si>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</si>
  <si>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</si>
  <si>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</si>
  <si>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</si>
  <si>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</si>
  <si>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</si>
  <si>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</si>
  <si>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</si>
  <si>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</si>
  <si>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</si>
  <si>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</si>
  <si>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</si>
  <si>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</si>
  <si>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</si>
  <si>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</si>
  <si>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</si>
  <si>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</si>
  <si>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</si>
  <si>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</si>
  <si>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</si>
  <si>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</si>
  <si>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</si>
  <si>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</si>
  <si>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</si>
  <si>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</si>
  <si>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</si>
  <si>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</si>
  <si>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</si>
  <si>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</si>
  <si>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</si>
  <si>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</si>
  <si>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</si>
  <si>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</si>
  <si>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</si>
  <si>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</si>
  <si>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</si>
  <si>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</si>
  <si>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</si>
  <si>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</si>
  <si>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</si>
  <si>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</si>
  <si>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</si>
  <si>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</si>
  <si>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</si>
  <si>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</si>
  <si>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</si>
  <si>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</si>
  <si>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</si>
  <si>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</si>
  <si>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</si>
  <si>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</si>
  <si>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</si>
  <si>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</si>
  <si>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</si>
  <si>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</si>
  <si>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</si>
  <si>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</si>
  <si>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</si>
  <si>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</si>
  <si>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</si>
  <si>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</si>
  <si>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</si>
  <si>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</si>
  <si>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</si>
  <si>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</si>
  <si>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</si>
  <si>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</si>
  <si>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</si>
  <si>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</si>
  <si>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</si>
  <si>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</si>
  <si>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</si>
  <si>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</si>
  <si>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</si>
  <si>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</si>
  <si>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</si>
  <si>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</si>
  <si>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</si>
  <si>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</si>
  <si>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</si>
  <si>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</si>
  <si>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</si>
  <si>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</si>
  <si>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</si>
  <si>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</si>
  <si>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</si>
  <si>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</si>
  <si>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</si>
  <si>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</si>
  <si>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</si>
  <si>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</si>
  <si>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</si>
  <si>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</si>
  <si>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</si>
  <si>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</si>
  <si>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</si>
  <si>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</si>
  <si>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</si>
  <si>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</si>
  <si>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</si>
  <si>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</si>
  <si>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</si>
  <si>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</si>
  <si>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</si>
  <si>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</si>
  <si>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</si>
  <si>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</si>
  <si>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</si>
  <si>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</si>
  <si>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</si>
  <si>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</si>
  <si>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</si>
  <si>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</si>
  <si>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</si>
  <si>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</si>
  <si>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</si>
  <si>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</si>
  <si>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</si>
  <si>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</si>
  <si>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</si>
  <si>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</si>
  <si>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</si>
  <si>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</si>
  <si>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</si>
  <si>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</si>
  <si>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</si>
  <si>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</si>
  <si>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</si>
  <si>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</si>
  <si>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</si>
  <si>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</si>
  <si>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</si>
  <si>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</si>
  <si>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</si>
  <si>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</si>
  <si>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</si>
  <si>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</si>
  <si>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</si>
  <si>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</si>
  <si>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</si>
  <si>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</si>
  <si>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</si>
  <si>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</si>
  <si>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</si>
  <si>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</si>
  <si>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</si>
  <si>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</si>
  <si>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</si>
  <si>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</si>
  <si>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</si>
  <si>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</si>
  <si>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</si>
  <si>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</si>
  <si>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</si>
  <si>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</si>
  <si>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</si>
  <si>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</si>
  <si>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</si>
  <si>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</si>
  <si>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</si>
  <si>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</si>
  <si>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</si>
  <si>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</si>
  <si>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</si>
  <si>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</si>
  <si>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</si>
  <si>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</si>
  <si>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</si>
  <si>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</si>
  <si>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</si>
  <si>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</si>
  <si>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</si>
  <si>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</si>
  <si>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</si>
  <si>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</si>
  <si>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</si>
  <si>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</si>
  <si>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</si>
  <si>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</si>
  <si>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</si>
  <si>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</si>
  <si>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</si>
  <si>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</si>
  <si>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</si>
  <si>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</si>
  <si>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</si>
  <si>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</si>
  <si>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</si>
  <si>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</si>
  <si>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</si>
  <si>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</si>
  <si>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</si>
  <si>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</si>
  <si>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</si>
  <si>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</si>
  <si>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</si>
  <si>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</si>
  <si>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</si>
  <si>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</si>
  <si>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</si>
  <si>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</si>
  <si>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</si>
  <si>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</si>
  <si>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</si>
  <si>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</si>
  <si>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</si>
  <si>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</si>
  <si>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</si>
  <si>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</si>
  <si>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</si>
  <si>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</si>
  <si>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</si>
  <si>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</si>
  <si>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</si>
  <si>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</si>
  <si>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</si>
  <si>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</si>
  <si>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</si>
  <si>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</si>
  <si>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</si>
  <si>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</si>
  <si>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</si>
  <si>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</si>
  <si>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</si>
  <si>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</si>
  <si>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</si>
  <si>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</si>
  <si>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</si>
  <si>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</si>
  <si>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</si>
  <si>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</si>
  <si>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</si>
  <si>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</si>
  <si>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</si>
  <si>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</si>
  <si>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</si>
  <si>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</si>
  <si>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</si>
  <si>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</si>
  <si>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</si>
  <si>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</si>
  <si>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</si>
  <si>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</si>
  <si>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</si>
  <si>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</si>
  <si>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</si>
  <si>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</si>
  <si>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</si>
  <si>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</si>
  <si>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</si>
  <si>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</si>
  <si>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</si>
  <si>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</si>
  <si>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</si>
  <si>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</si>
  <si>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</si>
  <si>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</si>
  <si>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</si>
  <si>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</si>
  <si>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</si>
  <si>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</si>
  <si>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</si>
  <si>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</si>
  <si>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</si>
  <si>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</si>
  <si>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</si>
  <si>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</si>
  <si>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</si>
  <si>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</si>
  <si>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</si>
  <si>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</si>
  <si>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</si>
  <si>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</si>
  <si>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</si>
  <si>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</si>
  <si>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</si>
  <si>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</si>
  <si>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</si>
  <si>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</si>
  <si>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</si>
  <si>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</si>
  <si>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</si>
  <si>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</si>
  <si>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</si>
  <si>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</si>
  <si>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</si>
  <si>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</si>
  <si>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</si>
  <si>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</si>
  <si>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</si>
  <si>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</si>
  <si>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</si>
  <si>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</si>
  <si>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</si>
  <si>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</si>
  <si>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</si>
  <si>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</si>
  <si>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</si>
  <si>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</si>
  <si>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</si>
  <si>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</si>
  <si>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</si>
  <si>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</si>
  <si>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</si>
  <si>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</si>
  <si>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</si>
  <si>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</si>
  <si>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</si>
  <si>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</si>
  <si>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</si>
  <si>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</si>
  <si>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</si>
  <si>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</si>
  <si>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</si>
  <si>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</si>
  <si>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</si>
  <si>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</si>
  <si>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</si>
  <si>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</si>
  <si>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</si>
  <si>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</si>
  <si>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</si>
  <si>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</si>
  <si>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</si>
  <si>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</si>
  <si>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</si>
  <si>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</si>
  <si>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</si>
  <si>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</si>
  <si>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</si>
  <si>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</si>
  <si>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</si>
  <si>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</si>
  <si>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</si>
  <si>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</si>
  <si>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</si>
  <si>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</si>
  <si>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</si>
  <si>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</si>
  <si>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</si>
  <si>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</si>
  <si>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</si>
  <si>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</si>
  <si>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</si>
  <si>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</si>
  <si>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</si>
  <si>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</si>
  <si>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</si>
  <si>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</si>
  <si>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</si>
  <si>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</si>
  <si>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</si>
  <si>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</si>
  <si>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</si>
  <si>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</si>
  <si>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</si>
  <si>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</si>
  <si>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</si>
  <si>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</si>
  <si>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</si>
  <si>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</si>
  <si>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</si>
  <si>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</si>
  <si>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</si>
  <si>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</si>
  <si>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</si>
  <si>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</si>
  <si>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</si>
  <si>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</si>
  <si>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</si>
  <si>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</si>
  <si>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</si>
  <si>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</si>
  <si>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</si>
  <si>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</si>
  <si>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</si>
  <si>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</si>
  <si>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</si>
  <si>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</si>
  <si>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</si>
  <si>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</si>
  <si>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</si>
  <si>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</si>
  <si>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</si>
  <si>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</si>
  <si>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</si>
  <si>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</si>
  <si>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</si>
  <si>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</si>
  <si>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</si>
  <si>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</si>
  <si>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</si>
  <si>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</si>
  <si>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</si>
  <si>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</si>
  <si>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</si>
  <si>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</si>
  <si>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</si>
  <si>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</si>
  <si>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</si>
  <si>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</si>
  <si>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</si>
  <si>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</si>
  <si>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</si>
  <si>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</si>
  <si>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</si>
  <si>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</si>
  <si>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</si>
  <si>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</si>
  <si>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</si>
  <si>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</si>
  <si>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</si>
  <si>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</si>
  <si>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</si>
  <si>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</si>
  <si>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</si>
  <si>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</si>
  <si>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</si>
  <si>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</si>
  <si>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</si>
  <si>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</si>
  <si>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</si>
  <si>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</si>
  <si>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</si>
  <si>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</si>
  <si>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</si>
  <si>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</si>
  <si>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</si>
  <si>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</si>
  <si>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</si>
  <si>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</si>
  <si>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</si>
  <si>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</si>
  <si>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</si>
  <si>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</si>
  <si>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</si>
  <si>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</si>
  <si>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</si>
  <si>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</si>
  <si>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</si>
  <si>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</si>
  <si>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</si>
  <si>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</si>
  <si>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</si>
  <si>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</si>
  <si>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</si>
  <si>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</si>
  <si>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</si>
  <si>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</si>
  <si>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</si>
  <si>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</si>
  <si>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</si>
  <si>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</si>
  <si>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</si>
  <si>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</si>
  <si>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</si>
  <si>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</si>
  <si>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</si>
  <si>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</si>
  <si>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</si>
  <si>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</si>
  <si>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</si>
  <si>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</si>
  <si>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</si>
  <si>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</si>
  <si>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</si>
  <si>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</si>
  <si>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</si>
  <si>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</si>
  <si>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</si>
  <si>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</si>
  <si>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</si>
  <si>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</si>
  <si>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</si>
  <si>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</si>
  <si>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</si>
  <si>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</si>
  <si>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</si>
  <si>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</si>
  <si>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</si>
  <si>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</si>
  <si>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</si>
  <si>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</si>
  <si>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</si>
  <si>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</si>
  <si>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</si>
  <si>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</si>
  <si>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</si>
  <si>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</si>
  <si>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</si>
  <si>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</si>
  <si>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</si>
  <si>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</si>
  <si>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</si>
  <si>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</si>
  <si>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</si>
  <si>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</si>
  <si>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</si>
  <si>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</si>
  <si>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</si>
  <si>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</si>
  <si>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</si>
  <si>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</si>
  <si>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</si>
  <si>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</si>
  <si>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</si>
  <si>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</si>
  <si>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</si>
  <si>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</si>
  <si>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</si>
  <si>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</si>
  <si>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</si>
  <si>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</si>
  <si>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</si>
  <si>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</si>
  <si>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</si>
  <si>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</si>
  <si>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</si>
  <si>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</si>
  <si>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</si>
  <si>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</si>
  <si>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</si>
  <si>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</si>
  <si>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</si>
  <si>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</si>
  <si>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</si>
  <si>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</si>
  <si>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</si>
  <si>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</si>
  <si>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</si>
  <si>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</si>
  <si>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</si>
  <si>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</si>
  <si>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</si>
  <si>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</si>
  <si>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</si>
  <si>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</si>
  <si>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</si>
  <si>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</si>
  <si>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</si>
  <si>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</si>
  <si>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</si>
  <si>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</si>
  <si>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</si>
  <si>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</si>
  <si>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</si>
  <si>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</si>
  <si>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</si>
  <si>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</si>
  <si>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</si>
  <si>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</si>
  <si>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</si>
  <si>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</si>
  <si>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</si>
  <si>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</si>
  <si>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</si>
  <si>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</si>
  <si>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</si>
  <si>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</si>
  <si>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</si>
  <si>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</si>
  <si>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</si>
  <si>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</si>
  <si>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</si>
  <si>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</si>
  <si>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</si>
  <si>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</si>
  <si>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</si>
  <si>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</si>
  <si>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</si>
  <si>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</si>
  <si>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</si>
  <si>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</si>
  <si>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</si>
  <si>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</si>
  <si>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</si>
  <si>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</si>
  <si>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</si>
  <si>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</si>
  <si>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</si>
  <si>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</si>
  <si>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</si>
  <si>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</si>
  <si>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</si>
  <si>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</si>
  <si>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</si>
  <si>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</si>
  <si>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</si>
  <si>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</si>
  <si>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</si>
  <si>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</si>
  <si>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</si>
  <si>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</si>
  <si>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</si>
  <si>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</si>
  <si>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</si>
  <si>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</si>
  <si>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</si>
  <si>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</si>
  <si>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</si>
  <si>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</si>
  <si>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</si>
  <si>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</si>
  <si>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</si>
  <si>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</si>
  <si>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</si>
  <si>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</si>
  <si>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</si>
  <si>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</si>
  <si>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</si>
  <si>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</si>
  <si>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</si>
  <si>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</si>
  <si>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</si>
  <si>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</si>
  <si>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</si>
  <si>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</si>
  <si>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</si>
  <si>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</si>
  <si>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</si>
  <si>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</si>
  <si>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</si>
  <si>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</si>
  <si>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</si>
  <si>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</si>
  <si>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</si>
  <si>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</si>
  <si>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</si>
  <si>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</si>
  <si>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</si>
  <si>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</si>
  <si>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</si>
  <si>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</si>
  <si>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</si>
  <si>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</si>
  <si>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</si>
  <si>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</si>
  <si>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</si>
  <si>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</si>
  <si>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</si>
  <si>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</si>
  <si>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</si>
  <si>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</si>
  <si>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</si>
  <si>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</si>
  <si>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</si>
  <si>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</si>
  <si>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</si>
  <si>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</si>
  <si>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</si>
  <si>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</si>
  <si>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</si>
  <si>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</si>
  <si>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</si>
  <si>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</si>
  <si>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</si>
  <si>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</si>
  <si>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</si>
  <si>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</si>
  <si>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</si>
  <si>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</si>
  <si>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</si>
  <si>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</si>
  <si>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</si>
  <si>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</si>
  <si>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</si>
  <si>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</si>
  <si>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</si>
  <si>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</si>
  <si>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</si>
  <si>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</si>
  <si>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</si>
  <si>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</si>
  <si>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</si>
  <si>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</si>
  <si>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</si>
  <si>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</si>
  <si>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</si>
  <si>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</si>
  <si>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</si>
  <si>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</si>
  <si>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</si>
  <si>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</si>
  <si>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</si>
  <si>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</si>
  <si>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</si>
  <si>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</si>
  <si>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</si>
  <si>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</si>
  <si>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</si>
  <si>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</si>
  <si>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</si>
  <si>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</si>
  <si>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</si>
  <si>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</si>
  <si>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</si>
  <si>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</si>
  <si>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</si>
  <si>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</si>
  <si>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</si>
  <si>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</si>
  <si>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</si>
  <si>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</si>
  <si>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</si>
  <si>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</si>
  <si>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</si>
  <si>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</si>
  <si>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</si>
  <si>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</si>
  <si>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</si>
  <si>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</si>
  <si>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</si>
  <si>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</si>
  <si>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</si>
  <si>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</si>
  <si>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</si>
  <si>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</si>
  <si>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</si>
  <si>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</si>
  <si>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</si>
  <si>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</si>
  <si>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</si>
  <si>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</si>
  <si>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</si>
  <si>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</si>
  <si>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</si>
  <si>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</si>
  <si>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</si>
  <si>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</si>
  <si>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</si>
  <si>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</si>
  <si>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</si>
  <si>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</si>
  <si>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</si>
  <si>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</si>
  <si>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</si>
  <si>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</si>
  <si>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</si>
  <si>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</si>
  <si>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</si>
  <si>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</si>
  <si>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</si>
  <si>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</si>
  <si>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</si>
  <si>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</si>
  <si>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</si>
  <si>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</si>
  <si>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</si>
  <si>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</si>
  <si>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</si>
  <si>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</si>
  <si>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</si>
  <si>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</si>
  <si>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</si>
  <si>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</si>
  <si>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</si>
  <si>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</si>
  <si>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</si>
  <si>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</si>
  <si>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</si>
  <si>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</si>
  <si>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</si>
  <si>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</si>
  <si>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</si>
  <si>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</si>
  <si>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</si>
  <si>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</si>
  <si>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</si>
  <si>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</si>
  <si>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</si>
  <si>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</si>
  <si>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</si>
  <si>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</si>
  <si>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</si>
  <si>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</si>
  <si>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</si>
  <si>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</si>
  <si>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</si>
  <si>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</si>
  <si>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</si>
  <si>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</si>
  <si>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</si>
  <si>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</si>
  <si>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</si>
  <si>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</si>
  <si>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</si>
  <si>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</si>
  <si>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</si>
  <si>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</si>
  <si>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</si>
  <si>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</si>
  <si>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</si>
  <si>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</si>
  <si>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</si>
  <si>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</si>
  <si>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</si>
  <si>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</si>
  <si>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</si>
  <si>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</si>
  <si>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</si>
  <si>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</si>
  <si>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</si>
  <si>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</si>
  <si>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</si>
  <si>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</si>
  <si>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</si>
  <si>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</si>
  <si>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</si>
  <si>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</si>
  <si>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</si>
  <si>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</si>
  <si>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</si>
  <si>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</si>
  <si>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</si>
  <si>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</si>
  <si>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</si>
  <si>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</si>
  <si>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</si>
  <si>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</si>
  <si>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</si>
  <si>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</si>
  <si>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</si>
  <si>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</si>
  <si>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</si>
  <si>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</si>
  <si>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</si>
  <si>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</si>
  <si>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</si>
  <si>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</si>
  <si>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</si>
  <si>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</si>
  <si>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</si>
  <si>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</si>
  <si>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</si>
  <si>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</si>
  <si>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</si>
  <si>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</si>
  <si>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</si>
  <si>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</si>
  <si>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</si>
  <si>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</si>
  <si>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</si>
  <si>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</si>
  <si>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</si>
  <si>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</si>
  <si>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</si>
  <si>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</si>
  <si>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</si>
  <si>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</si>
  <si>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</si>
  <si>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</si>
  <si>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</si>
  <si>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</si>
  <si>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</si>
  <si>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</si>
  <si>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</si>
  <si>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</si>
  <si>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</si>
  <si>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</si>
  <si>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</si>
  <si>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</si>
  <si>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</si>
  <si>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</si>
  <si>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</si>
  <si>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</si>
  <si>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</si>
  <si>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</si>
  <si>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</si>
  <si>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</si>
  <si>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</si>
  <si>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</si>
  <si>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</si>
  <si>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</si>
  <si>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</si>
  <si>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</si>
  <si>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</si>
  <si>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</si>
  <si>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</si>
  <si>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</si>
  <si>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</si>
  <si>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</si>
  <si>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</si>
  <si>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</si>
  <si>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</si>
  <si>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</si>
  <si>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</si>
  <si>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</si>
  <si>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</si>
  <si>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</si>
  <si>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</si>
  <si>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</si>
  <si>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</si>
  <si>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</si>
  <si>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</si>
  <si>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</si>
  <si>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</si>
  <si>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</si>
  <si>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</si>
  <si>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</si>
  <si>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</si>
  <si>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</si>
  <si>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</si>
  <si>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</si>
  <si>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</si>
  <si>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</si>
  <si>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</si>
  <si>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</si>
  <si>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</si>
  <si>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</si>
  <si>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</si>
  <si>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</si>
  <si>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</si>
  <si>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</si>
  <si>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</si>
  <si>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</si>
  <si>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</si>
  <si>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</si>
  <si>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</si>
  <si>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</si>
  <si>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</si>
  <si>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</si>
  <si>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</si>
  <si>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</si>
  <si>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</si>
  <si>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</si>
  <si>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</si>
  <si>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</si>
  <si>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</si>
  <si>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</si>
  <si>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</si>
  <si>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</si>
  <si>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</si>
  <si>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</si>
  <si>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</si>
  <si>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</si>
  <si>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</si>
  <si>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</si>
  <si>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</si>
  <si>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</si>
  <si>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</si>
  <si>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</si>
  <si>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</si>
  <si>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</si>
  <si>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</si>
  <si>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</si>
  <si>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</si>
  <si>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</si>
  <si>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</si>
  <si>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</si>
  <si>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</si>
  <si>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</si>
  <si>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</si>
  <si>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</si>
  <si>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</si>
  <si>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</si>
  <si>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</si>
  <si>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</si>
  <si>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</si>
  <si>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</si>
  <si>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</si>
  <si>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</si>
  <si>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</si>
  <si>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</si>
  <si>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</si>
  <si>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</si>
  <si>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</si>
  <si>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</si>
  <si>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</si>
  <si>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</si>
  <si>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</si>
  <si>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</si>
  <si>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</si>
  <si>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</si>
  <si>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</si>
  <si>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</si>
  <si>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</si>
  <si>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</si>
  <si>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</si>
  <si>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</si>
  <si>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</si>
  <si>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</si>
  <si>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</si>
  <si>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</si>
  <si>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</si>
  <si>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</si>
  <si>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</si>
  <si>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</si>
  <si>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</si>
  <si>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</si>
  <si>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</si>
  <si>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</si>
  <si>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</si>
  <si>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</si>
  <si>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</si>
  <si>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</si>
  <si>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</si>
  <si>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</si>
  <si>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</si>
  <si>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</si>
  <si>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</si>
  <si>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</si>
  <si>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</si>
  <si>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</si>
  <si>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</si>
  <si>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</si>
  <si>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</si>
  <si>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</si>
  <si>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</si>
  <si>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</si>
  <si>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</si>
  <si>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</si>
  <si>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</si>
  <si>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</si>
  <si>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</si>
  <si>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</si>
  <si>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</si>
  <si>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</si>
  <si>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</si>
  <si>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</si>
  <si>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</si>
  <si>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</si>
  <si>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</si>
  <si>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</si>
  <si>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</si>
  <si>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</si>
  <si>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</si>
  <si>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</si>
  <si>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</si>
  <si>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</si>
  <si>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</si>
  <si>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</si>
  <si>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</si>
  <si>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</si>
  <si>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</si>
  <si>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</si>
  <si>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</si>
  <si>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</si>
  <si>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</si>
  <si>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</si>
  <si>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</si>
  <si>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</si>
  <si>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</si>
  <si>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</si>
  <si>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</si>
  <si>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</si>
  <si>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</si>
  <si>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</si>
  <si>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</si>
  <si>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</si>
  <si>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</si>
  <si>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</si>
  <si>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</si>
  <si>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</si>
  <si>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</si>
  <si>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</si>
  <si>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</si>
  <si>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</si>
  <si>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</si>
  <si>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</si>
  <si>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</si>
  <si>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</si>
  <si>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</si>
  <si>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</si>
  <si>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</si>
  <si>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</si>
  <si>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</si>
  <si>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</si>
  <si>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</si>
  <si>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</si>
  <si>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</si>
  <si>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</si>
  <si>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</si>
  <si>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</si>
  <si>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</si>
  <si>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</si>
  <si>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</si>
  <si>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</si>
  <si>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</si>
  <si>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</si>
  <si>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</si>
  <si>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</si>
  <si>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</si>
  <si>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</si>
  <si>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</si>
  <si>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</si>
  <si>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</si>
  <si>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</si>
  <si>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</si>
  <si>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</si>
  <si>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</si>
  <si>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</si>
  <si>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</si>
  <si>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</si>
  <si>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</si>
  <si>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</si>
  <si>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</si>
  <si>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</si>
  <si>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</si>
  <si>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</si>
  <si>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</si>
  <si>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</si>
  <si>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</si>
  <si>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</si>
  <si>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</si>
  <si>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</si>
  <si>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</si>
  <si>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</si>
  <si>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</si>
  <si>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</si>
  <si>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</si>
  <si>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</si>
  <si>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</si>
  <si>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</si>
  <si>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</si>
  <si>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</si>
  <si>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</si>
  <si>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</si>
  <si>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</si>
  <si>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</si>
  <si>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</si>
  <si>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</si>
  <si>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</si>
  <si>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</si>
  <si>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</si>
  <si>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</si>
  <si>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</si>
  <si>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</si>
  <si>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</si>
  <si>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</si>
  <si>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</si>
  <si>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</si>
  <si>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</si>
  <si>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</si>
  <si>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</si>
  <si>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</si>
  <si>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</si>
  <si>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</si>
  <si>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</si>
  <si>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</si>
  <si>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</si>
  <si>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</si>
  <si>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</si>
  <si>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</si>
  <si>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</si>
  <si>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</si>
  <si>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</si>
  <si>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</si>
  <si>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</si>
  <si>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</si>
  <si>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</si>
  <si>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</si>
  <si>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</si>
  <si>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</si>
  <si>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</si>
  <si>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</si>
  <si>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</si>
  <si>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</si>
  <si>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</si>
  <si>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</si>
  <si>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</si>
  <si>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</si>
  <si>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</si>
  <si>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</si>
  <si>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</si>
  <si>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</si>
  <si>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</si>
  <si>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</si>
  <si>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</si>
  <si>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</si>
  <si>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</si>
  <si>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</si>
  <si>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</si>
  <si>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</si>
  <si>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</si>
  <si>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</si>
  <si>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</si>
  <si>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</si>
  <si>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</si>
  <si>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</si>
  <si>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</si>
  <si>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</si>
  <si>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</si>
  <si>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</si>
  <si>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</si>
  <si>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</si>
  <si>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</si>
  <si>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</si>
  <si>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</si>
  <si>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</si>
  <si>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</si>
  <si>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</si>
  <si>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</si>
  <si>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</si>
  <si>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</si>
  <si>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</si>
  <si>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</si>
  <si>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</si>
  <si>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</si>
  <si>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</si>
  <si>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</si>
  <si>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</si>
  <si>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</si>
  <si>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</si>
  <si>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</si>
  <si>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</si>
  <si>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</si>
  <si>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</si>
  <si>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</si>
  <si>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</si>
  <si>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</si>
  <si>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</si>
  <si>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</si>
  <si>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</si>
  <si>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</si>
  <si>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</si>
  <si>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</si>
  <si>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</si>
  <si>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</si>
  <si>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</si>
  <si>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</si>
  <si>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</si>
  <si>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</si>
  <si>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</si>
  <si>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</si>
  <si>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</si>
  <si>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</si>
  <si>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</si>
  <si>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</si>
  <si>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</si>
  <si>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</si>
  <si>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</si>
  <si>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</si>
  <si>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</si>
  <si>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</si>
  <si>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</si>
  <si>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</si>
  <si>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</si>
  <si>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</si>
  <si>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</si>
  <si>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</si>
  <si>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</si>
  <si>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</si>
  <si>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</si>
  <si>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</si>
  <si>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</si>
  <si>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</si>
  <si>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</si>
  <si>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</si>
  <si>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</si>
  <si>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</si>
  <si>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</si>
  <si>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</si>
  <si>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</si>
  <si>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</si>
  <si>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</si>
  <si>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</si>
  <si>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</si>
  <si>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</si>
  <si>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</si>
  <si>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</si>
  <si>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</si>
  <si>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</si>
  <si>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</si>
  <si>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</si>
  <si>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</si>
  <si>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</si>
  <si>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</si>
  <si>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</si>
  <si>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</si>
  <si>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</si>
  <si>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</si>
  <si>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</si>
  <si>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</si>
  <si>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</si>
  <si>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</si>
  <si>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</si>
  <si>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</si>
  <si>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</si>
  <si>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</si>
  <si>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</si>
  <si>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</si>
  <si>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</si>
  <si>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</si>
  <si>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</si>
  <si>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</si>
  <si>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</si>
  <si>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</si>
  <si>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</si>
  <si>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</si>
  <si>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</si>
  <si>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</si>
  <si>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</si>
  <si>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</si>
  <si>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</si>
  <si>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</si>
  <si>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</si>
  <si>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</si>
  <si>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</si>
  <si>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</si>
  <si>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</si>
  <si>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</si>
  <si>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</si>
  <si>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</si>
  <si>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</si>
  <si>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</si>
  <si>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</si>
  <si>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</si>
  <si>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</si>
  <si>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</si>
  <si>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</si>
  <si>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</si>
  <si>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</si>
  <si>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</si>
  <si>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</si>
  <si>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</si>
  <si>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</si>
  <si>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</si>
  <si>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</si>
  <si>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</si>
  <si>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</si>
  <si>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</si>
  <si>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</si>
  <si>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</si>
  <si>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</si>
  <si>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</si>
  <si>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</si>
  <si>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</si>
  <si>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</si>
  <si>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</si>
  <si>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</si>
  <si>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</si>
  <si>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</si>
  <si>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</si>
  <si>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</si>
  <si>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</si>
  <si>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</si>
  <si>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</si>
  <si>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</si>
  <si>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</si>
  <si>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</si>
  <si>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</si>
  <si>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</si>
  <si>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</si>
  <si>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</si>
  <si>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</si>
  <si>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</si>
  <si>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</si>
  <si>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</si>
  <si>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</si>
  <si>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</si>
  <si>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</si>
  <si>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</si>
  <si>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</si>
  <si>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</si>
  <si>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</si>
  <si>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</si>
  <si>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</si>
  <si>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</si>
  <si>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</si>
  <si>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</si>
  <si>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</si>
  <si>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</si>
  <si>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</si>
  <si>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</si>
  <si>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</si>
  <si>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</si>
  <si>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</si>
  <si>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</si>
  <si>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</si>
  <si>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</si>
  <si>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</si>
  <si>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</si>
  <si>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</si>
  <si>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</si>
  <si>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</si>
  <si>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</si>
  <si>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</si>
  <si>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</si>
  <si>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</si>
  <si>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</si>
  <si>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</si>
  <si>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</si>
  <si>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</si>
  <si>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</si>
  <si>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</si>
  <si>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</si>
  <si>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</si>
  <si>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</si>
  <si>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</si>
  <si>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</si>
  <si>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</si>
  <si>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</si>
  <si>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</si>
  <si>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</si>
  <si>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</si>
  <si>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</si>
  <si>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</si>
  <si>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</si>
  <si>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</si>
  <si>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</si>
  <si>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</si>
  <si>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</si>
  <si>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</si>
  <si>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</si>
  <si>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</si>
  <si>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</si>
  <si>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</si>
  <si>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</si>
  <si>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</si>
  <si>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</si>
  <si>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</si>
  <si>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</si>
  <si>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</si>
  <si>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</si>
  <si>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</si>
  <si>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</si>
  <si>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</si>
  <si>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</si>
  <si>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</si>
  <si>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</si>
  <si>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</si>
  <si>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</si>
  <si>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</si>
  <si>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</si>
  <si>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</si>
  <si>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</si>
  <si>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</si>
  <si>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</si>
  <si>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</si>
  <si>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</si>
  <si>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</si>
  <si>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</si>
  <si>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</si>
  <si>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</si>
  <si>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</si>
  <si>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</si>
  <si>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</si>
  <si>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</si>
  <si>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</si>
  <si>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</si>
  <si>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</si>
  <si>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</si>
  <si>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</si>
  <si>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</si>
  <si>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</si>
  <si>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</si>
  <si>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</si>
  <si>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</si>
  <si>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</si>
  <si>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</si>
  <si>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</si>
  <si>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</si>
  <si>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</si>
  <si>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</si>
  <si>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</si>
  <si>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</si>
  <si>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</si>
  <si>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</si>
  <si>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</si>
  <si>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</si>
  <si>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</si>
  <si>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</si>
  <si>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</si>
  <si>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</si>
  <si>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</si>
  <si>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</si>
  <si>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</si>
  <si>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</si>
  <si>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</si>
  <si>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</si>
  <si>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</si>
  <si>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</si>
  <si>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</si>
  <si>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</si>
  <si>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</si>
  <si>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</si>
  <si>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</si>
  <si>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</si>
  <si>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</si>
  <si>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</si>
  <si>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</si>
  <si>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</si>
  <si>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</si>
  <si>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</si>
  <si>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</si>
  <si>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</si>
  <si>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</si>
  <si>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</si>
  <si>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</si>
  <si>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</si>
  <si>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</si>
  <si>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</si>
  <si>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</si>
  <si>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</si>
  <si>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</si>
  <si>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</si>
  <si>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</si>
  <si>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</si>
  <si>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</si>
  <si>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</si>
  <si>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</si>
  <si>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</si>
  <si>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</si>
  <si>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</si>
  <si>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</si>
  <si>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</si>
  <si>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</si>
  <si>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</si>
  <si>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</si>
  <si>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</si>
  <si>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</si>
  <si>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</si>
  <si>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</si>
  <si>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</si>
  <si>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</si>
  <si>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</si>
  <si>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</si>
  <si>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</si>
  <si>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</si>
  <si>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</si>
  <si>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</si>
  <si>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</si>
  <si>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</si>
  <si>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</si>
  <si>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</si>
  <si>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</si>
  <si>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</si>
  <si>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</si>
  <si>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</si>
  <si>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</si>
  <si>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</si>
  <si>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</si>
  <si>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</si>
  <si>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</si>
  <si>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</si>
  <si>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</si>
  <si>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</si>
  <si>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</si>
  <si>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</si>
  <si>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</si>
  <si>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</si>
  <si>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</si>
  <si>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</si>
  <si>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</si>
  <si>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</si>
  <si>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</si>
  <si>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</si>
  <si>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</si>
  <si>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</si>
  <si>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</si>
  <si>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</si>
  <si>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</si>
  <si>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</si>
  <si>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</si>
  <si>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</si>
  <si>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</si>
  <si>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</si>
  <si>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</si>
  <si>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</si>
  <si>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</si>
  <si>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</si>
  <si>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</si>
  <si>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</si>
  <si>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</si>
  <si>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</si>
  <si>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</si>
  <si>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</si>
  <si>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</si>
  <si>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</si>
  <si>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</si>
  <si>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</si>
  <si>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</si>
  <si>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</si>
  <si>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</si>
  <si>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</si>
  <si>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</si>
  <si>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</si>
  <si>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</si>
  <si>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</si>
  <si>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</si>
  <si>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</si>
  <si>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</si>
  <si>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</si>
  <si>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</si>
  <si>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</si>
  <si>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</si>
  <si>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</si>
  <si>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</si>
  <si>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</si>
  <si>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</si>
  <si>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</si>
  <si>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</si>
  <si>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</si>
  <si>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</si>
  <si>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</si>
  <si>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</si>
  <si>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</si>
  <si>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</si>
  <si>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</si>
  <si>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</si>
  <si>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</si>
  <si>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</si>
  <si>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</si>
  <si>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</si>
  <si>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</si>
  <si>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</si>
  <si>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</si>
  <si>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</si>
  <si>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</si>
  <si>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</si>
  <si>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</si>
  <si>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</si>
  <si>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</si>
  <si>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</si>
  <si>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</si>
  <si>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</si>
  <si>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</si>
  <si>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</si>
  <si>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</si>
  <si>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</si>
  <si>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</si>
  <si>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</si>
  <si>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</si>
  <si>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</si>
  <si>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</si>
  <si>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</si>
  <si>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</si>
  <si>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</si>
  <si>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</si>
  <si>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</si>
  <si>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</si>
  <si>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</si>
  <si>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</si>
  <si>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</si>
  <si>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</si>
  <si>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</si>
  <si>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</si>
  <si>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</si>
  <si>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</si>
  <si>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</si>
  <si>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</si>
  <si>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</si>
  <si>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</si>
  <si>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</si>
  <si>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</si>
  <si>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</si>
  <si>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</si>
  <si>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</si>
  <si>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</si>
  <si>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</si>
  <si>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</si>
  <si>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</si>
  <si>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</si>
  <si>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</si>
  <si>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</si>
  <si>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</si>
  <si>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</si>
  <si>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</si>
  <si>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</si>
  <si>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</si>
  <si>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</si>
  <si>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</si>
  <si>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</si>
  <si>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</si>
  <si>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</si>
  <si>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</si>
  <si>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</si>
  <si>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</si>
  <si>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</si>
  <si>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</si>
  <si>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</si>
  <si>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</si>
  <si>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</si>
  <si>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</si>
  <si>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</si>
  <si>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</si>
  <si>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</si>
  <si>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</si>
  <si>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</si>
  <si>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</si>
  <si>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</si>
  <si>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</si>
  <si>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</si>
  <si>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</si>
  <si>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</si>
  <si>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</si>
  <si>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</si>
  <si>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</si>
  <si>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</si>
  <si>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</si>
  <si>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</si>
  <si>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</si>
  <si>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</si>
  <si>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</si>
  <si>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</si>
  <si>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</si>
  <si>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</si>
  <si>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</si>
  <si>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</si>
  <si>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</si>
  <si>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</si>
  <si>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</si>
  <si>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</si>
  <si>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</si>
  <si>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</si>
  <si>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</si>
  <si>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</si>
  <si>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</si>
  <si>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</si>
  <si>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</si>
  <si>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</si>
  <si>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</si>
  <si>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</si>
  <si>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</si>
  <si>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</si>
  <si>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</si>
  <si>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</si>
  <si>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</si>
  <si>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</si>
  <si>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</si>
  <si>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</si>
  <si>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</si>
  <si>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</si>
  <si>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</si>
  <si>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</si>
  <si>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</si>
  <si>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</si>
  <si>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</si>
  <si>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</si>
  <si>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</si>
  <si>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</si>
  <si>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</si>
  <si>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</si>
  <si>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</si>
  <si>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</si>
  <si>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</si>
  <si>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</si>
  <si>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</si>
  <si>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</si>
  <si>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</si>
  <si>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</si>
  <si>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</si>
  <si>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</si>
  <si>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</si>
  <si>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</si>
  <si>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</si>
  <si>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</si>
  <si>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</si>
  <si>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</si>
  <si>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</si>
  <si>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</si>
  <si>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</si>
  <si>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</si>
  <si>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</si>
  <si>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</si>
  <si>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</si>
  <si>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</si>
  <si>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</si>
  <si>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</si>
  <si>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</si>
  <si>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</si>
  <si>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</si>
  <si>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</si>
  <si>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</si>
  <si>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</si>
  <si>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</si>
  <si>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</si>
  <si>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</si>
  <si>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</si>
  <si>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</si>
  <si>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</si>
  <si>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</si>
  <si>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</si>
  <si>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</si>
  <si>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</si>
  <si>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</si>
  <si>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</si>
  <si>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</si>
  <si>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</si>
  <si>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</si>
  <si>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</si>
  <si>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</si>
  <si>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</si>
  <si>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</si>
  <si>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</si>
  <si>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</si>
  <si>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</si>
  <si>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</si>
  <si>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</si>
  <si>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</si>
  <si>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</si>
  <si>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</si>
  <si>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</si>
  <si>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</si>
  <si>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</si>
  <si>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</si>
  <si>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</si>
  <si>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</si>
  <si>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</si>
  <si>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</si>
  <si>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</si>
  <si>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</si>
  <si>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</si>
  <si>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</si>
  <si>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</si>
  <si>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</si>
  <si>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</si>
  <si>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</si>
  <si>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</si>
  <si>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</si>
  <si>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</si>
  <si>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</si>
  <si>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</si>
  <si>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</si>
  <si>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</si>
  <si>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</si>
  <si>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</si>
  <si>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</si>
  <si>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</si>
  <si>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</si>
  <si>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</si>
  <si>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</si>
  <si>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</si>
  <si>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</si>
  <si>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</si>
  <si>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</si>
  <si>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</si>
  <si>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</si>
  <si>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</si>
  <si>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</si>
  <si>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</si>
  <si>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</si>
  <si>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</si>
  <si>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</si>
  <si>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</si>
  <si>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</si>
  <si>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</si>
  <si>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</si>
  <si>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</si>
  <si>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</si>
  <si>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</si>
  <si>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</si>
  <si>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</si>
  <si>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</si>
  <si>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</si>
  <si>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</si>
  <si>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</si>
  <si>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</si>
  <si>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</si>
  <si>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</si>
  <si>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</si>
  <si>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</si>
  <si>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</si>
  <si>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</si>
  <si>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</si>
  <si>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</si>
  <si>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</si>
  <si>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</si>
  <si>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</si>
  <si>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</si>
  <si>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</si>
  <si>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</si>
  <si>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</si>
  <si>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</si>
  <si>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</si>
  <si>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</si>
  <si>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</si>
  <si>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</si>
  <si>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</si>
  <si>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</si>
  <si>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</si>
  <si>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</si>
  <si>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</si>
  <si>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</si>
  <si>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</si>
  <si>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</si>
  <si>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</si>
  <si>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</si>
  <si>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</si>
  <si>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</si>
  <si>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</si>
  <si>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</si>
  <si>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</si>
  <si>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</si>
  <si>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</si>
  <si>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</si>
  <si>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</si>
  <si>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</si>
  <si>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</si>
  <si>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</si>
  <si>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</si>
  <si>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</si>
  <si>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</si>
  <si>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</si>
  <si>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</si>
  <si>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</si>
  <si>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</si>
  <si>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</si>
  <si>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</si>
  <si>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</si>
  <si>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</si>
  <si>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</si>
  <si>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</si>
  <si>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</si>
  <si>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</si>
  <si>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</si>
  <si>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</si>
  <si>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</si>
  <si>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</si>
  <si>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</si>
  <si>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</si>
  <si>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</si>
  <si>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</si>
  <si>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</si>
  <si>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</si>
  <si>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</si>
  <si>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</si>
  <si>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</si>
  <si>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</si>
  <si>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</si>
  <si>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</si>
  <si>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</si>
  <si>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</si>
  <si>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</si>
  <si>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</si>
  <si>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</si>
  <si>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</si>
  <si>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</si>
  <si>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</si>
  <si>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</si>
  <si>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</si>
  <si>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</si>
  <si>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</si>
  <si>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</si>
  <si>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</si>
  <si>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</si>
  <si>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</si>
  <si>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</si>
  <si>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</si>
  <si>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</si>
  <si>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</si>
  <si>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</si>
  <si>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</si>
  <si>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</si>
  <si>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</si>
  <si>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</si>
  <si>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</si>
  <si>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</si>
  <si>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</si>
  <si>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</si>
  <si>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</si>
  <si>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</si>
  <si>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</si>
  <si>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</si>
  <si>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</si>
  <si>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</si>
  <si>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</si>
  <si>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</si>
  <si>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</si>
  <si>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</si>
  <si>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</si>
  <si>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</si>
  <si>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</si>
  <si>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</si>
  <si>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</si>
  <si>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</si>
  <si>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</si>
  <si>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</si>
  <si>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</si>
  <si>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</si>
  <si>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</si>
  <si>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</si>
  <si>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</si>
  <si>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</si>
  <si>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</si>
  <si>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</si>
  <si>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</si>
  <si>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</si>
  <si>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</si>
  <si>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</si>
  <si>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</si>
  <si>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</si>
  <si>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</si>
  <si>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</si>
  <si>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</si>
  <si>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</si>
  <si>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</si>
  <si>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</si>
  <si>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</si>
  <si>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</si>
  <si>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</si>
  <si>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</si>
  <si>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</si>
  <si>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</si>
  <si>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</si>
  <si>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</si>
  <si>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</si>
  <si>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</si>
  <si>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</si>
  <si>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</si>
  <si>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</si>
  <si>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</si>
  <si>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</si>
  <si>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</si>
  <si>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</si>
  <si>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</si>
  <si>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</si>
  <si>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</si>
  <si>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</si>
  <si>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</si>
  <si>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</si>
  <si>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</si>
  <si>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</si>
  <si>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</si>
  <si>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</si>
  <si>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</si>
  <si>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</si>
  <si>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</si>
  <si>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</si>
  <si>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</si>
  <si>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</si>
  <si>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</si>
  <si>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</si>
  <si>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</si>
  <si>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</si>
  <si>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</si>
  <si>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</si>
  <si>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</si>
  <si>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</si>
  <si>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</si>
  <si>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</si>
  <si>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</si>
  <si>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</si>
  <si>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</si>
  <si>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</si>
  <si>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</si>
  <si>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</si>
  <si>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</si>
  <si>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</si>
  <si>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</si>
  <si>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</si>
  <si>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</si>
  <si>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</si>
  <si>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</si>
  <si>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</si>
  <si>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</si>
  <si>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</si>
  <si>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</si>
  <si>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</si>
  <si>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</si>
  <si>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</si>
  <si>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</si>
  <si>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</si>
  <si>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</si>
  <si>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</si>
  <si>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</si>
  <si>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</si>
  <si>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</si>
  <si>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</si>
  <si>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</si>
  <si>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</si>
  <si>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</si>
  <si>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</si>
  <si>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</si>
  <si>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</si>
  <si>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</si>
  <si>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</si>
  <si>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</si>
  <si>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</si>
  <si>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</si>
  <si>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</si>
  <si>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</si>
  <si>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</si>
  <si>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</si>
  <si>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</si>
  <si>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</si>
  <si>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</si>
  <si>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</si>
  <si>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</si>
  <si>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</si>
  <si>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</si>
  <si>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</si>
  <si>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</si>
  <si>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</si>
  <si>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</si>
  <si>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</si>
  <si>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</si>
  <si>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</si>
  <si>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</si>
  <si>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</si>
  <si>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</si>
  <si>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</si>
  <si>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</si>
  <si>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</si>
  <si>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</si>
  <si>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</si>
  <si>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</si>
  <si>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</si>
  <si>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</si>
  <si>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</si>
  <si>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</si>
  <si>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</si>
  <si>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</si>
  <si>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</si>
  <si>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</si>
  <si>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</si>
  <si>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</si>
  <si>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</si>
  <si>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</si>
  <si>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</si>
  <si>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</si>
  <si>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</si>
  <si>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</si>
  <si>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</si>
  <si>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</si>
  <si>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</si>
  <si>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</si>
  <si>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</si>
  <si>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</si>
  <si>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</si>
  <si>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</si>
  <si>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</si>
  <si>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</si>
  <si>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</si>
  <si>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</si>
  <si>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</si>
  <si>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</si>
  <si>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</si>
  <si>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</si>
  <si>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</si>
  <si>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</si>
  <si>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</si>
  <si>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</si>
  <si>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</si>
  <si>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</si>
  <si>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</si>
  <si>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</si>
  <si>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</si>
  <si>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</si>
  <si>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</si>
  <si>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</si>
  <si>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</si>
  <si>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</si>
  <si>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</si>
  <si>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</si>
  <si>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</si>
  <si>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</si>
  <si>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</si>
  <si>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</si>
  <si>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</si>
  <si>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</si>
  <si>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</si>
  <si>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</si>
  <si>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</si>
  <si>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</si>
  <si>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</si>
  <si>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</si>
  <si>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</si>
  <si>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</si>
  <si>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</si>
  <si>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</si>
  <si>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</si>
  <si>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</si>
  <si>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</si>
  <si>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</si>
  <si>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</si>
  <si>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</si>
  <si>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</si>
  <si>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</si>
  <si>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</si>
  <si>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</si>
  <si>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</si>
  <si>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</si>
  <si>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</si>
  <si>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</si>
  <si>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</si>
  <si>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</si>
  <si>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</si>
  <si>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</si>
  <si>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</si>
  <si>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</si>
  <si>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</si>
  <si>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</si>
  <si>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</si>
  <si>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</si>
  <si>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</si>
  <si>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</si>
  <si>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</si>
  <si>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</si>
  <si>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</si>
  <si>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</si>
  <si>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</si>
  <si>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</si>
  <si>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</si>
  <si>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</si>
  <si>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</si>
  <si>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</si>
  <si>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</si>
  <si>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</si>
  <si>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</si>
  <si>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</si>
  <si>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</si>
  <si>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</si>
  <si>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</si>
  <si>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</si>
  <si>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</si>
  <si>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</si>
  <si>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</si>
  <si>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</si>
  <si>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</si>
  <si>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</si>
  <si>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</si>
  <si>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</si>
  <si>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</si>
  <si>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</si>
  <si>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</si>
  <si>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</si>
  <si>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</si>
  <si>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</si>
  <si>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</si>
  <si>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</si>
  <si>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</si>
  <si>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</si>
  <si>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</si>
  <si>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</si>
  <si>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</si>
  <si>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</si>
  <si>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</si>
  <si>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</si>
  <si>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</si>
  <si>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</si>
  <si>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</si>
  <si>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</si>
  <si>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</si>
  <si>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</si>
  <si>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</si>
  <si>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</si>
  <si>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</si>
  <si>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</si>
  <si>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</si>
  <si>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</si>
  <si>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</si>
  <si>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</si>
  <si>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</si>
  <si>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</si>
  <si>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</si>
  <si>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</si>
  <si>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</si>
  <si>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</si>
  <si>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</si>
  <si>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</si>
  <si>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</si>
  <si>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</si>
  <si>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</si>
  <si>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</si>
  <si>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</si>
  <si>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</si>
  <si>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</si>
  <si>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</si>
  <si>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</si>
  <si>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</si>
  <si>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</si>
  <si>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</si>
  <si>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</si>
  <si>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</si>
  <si>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</si>
  <si>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</si>
  <si>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</si>
  <si>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</si>
  <si>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</si>
  <si>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</si>
  <si>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</si>
  <si>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</si>
  <si>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</si>
  <si>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</si>
  <si>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</si>
  <si>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</si>
  <si>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</si>
  <si>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</si>
  <si>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</si>
  <si>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</si>
  <si>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</si>
  <si>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</si>
  <si>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</si>
  <si>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</si>
  <si>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</si>
  <si>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</si>
  <si>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</si>
  <si>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</si>
  <si>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</si>
  <si>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</si>
  <si>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</si>
  <si>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</si>
  <si>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</si>
  <si>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</si>
  <si>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</si>
  <si>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</si>
  <si>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</si>
  <si>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</si>
  <si>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</si>
  <si>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</si>
  <si>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</si>
  <si>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</si>
  <si>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</si>
  <si>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</si>
  <si>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</si>
  <si>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</si>
  <si>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</si>
  <si>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</si>
  <si>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</si>
  <si>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</si>
  <si>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</si>
  <si>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</si>
  <si>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</si>
  <si>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</si>
  <si>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</si>
  <si>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</si>
  <si>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</si>
  <si>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</si>
  <si>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</si>
  <si>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</si>
  <si>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</si>
  <si>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</si>
  <si>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</si>
  <si>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</si>
  <si>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</si>
  <si>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</si>
  <si>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</si>
  <si>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</si>
  <si>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</si>
  <si>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</si>
  <si>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</si>
  <si>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</si>
  <si>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</si>
  <si>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</si>
  <si>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</si>
  <si>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</si>
  <si>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</si>
  <si>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</si>
  <si>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</si>
  <si>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</si>
  <si>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</si>
  <si>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</si>
  <si>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</si>
  <si>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</si>
  <si>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</si>
  <si>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</si>
  <si>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</si>
  <si>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</si>
  <si>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</si>
  <si>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</si>
  <si>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</si>
  <si>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</si>
  <si>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</si>
  <si>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</si>
  <si>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</si>
  <si>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</si>
  <si>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</si>
  <si>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</si>
  <si>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</si>
  <si>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</si>
  <si>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</si>
  <si>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</si>
  <si>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</si>
  <si>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</si>
  <si>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</si>
  <si>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</si>
  <si>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</si>
  <si>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</si>
  <si>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</si>
  <si>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</si>
  <si>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</si>
  <si>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</si>
  <si>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</si>
  <si>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</si>
  <si>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</si>
  <si>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</si>
  <si>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</si>
  <si>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</si>
  <si>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</si>
  <si>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</si>
  <si>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</si>
  <si>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</si>
  <si>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</si>
  <si>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</si>
  <si>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</si>
  <si>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</si>
  <si>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</si>
  <si>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</si>
  <si>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</si>
  <si>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</si>
  <si>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</si>
  <si>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</si>
  <si>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</si>
  <si>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</si>
  <si>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</si>
  <si>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</si>
  <si>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</si>
  <si>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</si>
  <si>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</si>
  <si>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</si>
  <si>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</si>
  <si>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</si>
  <si>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</si>
  <si>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</si>
  <si>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</si>
  <si>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</si>
  <si>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</si>
  <si>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</si>
  <si>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</si>
  <si>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</si>
  <si>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</si>
  <si>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</si>
  <si>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</si>
  <si>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</si>
  <si>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</si>
  <si>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</si>
  <si>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</si>
  <si>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</si>
  <si>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</si>
  <si>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</si>
  <si>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</si>
  <si>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</si>
  <si>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</si>
  <si>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</si>
  <si>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</si>
  <si>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</si>
  <si>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</si>
  <si>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</si>
  <si>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</si>
  <si>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</si>
  <si>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</si>
  <si>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</si>
  <si>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</si>
  <si>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</si>
  <si>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</si>
  <si>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</si>
  <si>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</si>
  <si>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</si>
  <si>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</si>
  <si>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</si>
  <si>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</si>
  <si>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</si>
  <si>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</si>
  <si>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</si>
  <si>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</si>
  <si>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</si>
  <si>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</si>
  <si>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</si>
  <si>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</si>
  <si>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</si>
  <si>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</si>
  <si>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</si>
  <si>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</si>
  <si>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</si>
  <si>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</si>
  <si>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</si>
  <si>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</si>
  <si>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</si>
  <si>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</si>
  <si>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</si>
  <si>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</si>
  <si>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</si>
  <si>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</si>
  <si>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</si>
  <si>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</si>
  <si>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</si>
  <si>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</si>
  <si>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</si>
  <si>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</si>
  <si>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</si>
  <si>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</si>
  <si>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</si>
  <si>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</si>
  <si>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</si>
  <si>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</si>
  <si>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</si>
  <si>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</si>
  <si>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</si>
  <si>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</si>
  <si>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</si>
  <si>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</si>
  <si>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</si>
  <si>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</si>
  <si>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</si>
  <si>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</si>
  <si>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</si>
  <si>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</si>
  <si>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</si>
  <si>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</si>
  <si>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</si>
  <si>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</si>
  <si>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</si>
  <si>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</si>
  <si>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</si>
  <si>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</si>
  <si>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</si>
  <si>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</si>
  <si>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</si>
  <si>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</si>
  <si>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</si>
  <si>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</si>
  <si>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</si>
  <si>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</si>
  <si>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</si>
  <si>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</si>
  <si>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</si>
  <si>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</si>
  <si>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</si>
  <si>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</si>
  <si>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</si>
  <si>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</si>
  <si>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</si>
  <si>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</si>
  <si>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</si>
  <si>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</si>
  <si>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</si>
  <si>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</si>
  <si>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</si>
  <si>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</si>
  <si>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</si>
  <si>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</si>
  <si>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</si>
  <si>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</si>
  <si>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</si>
  <si>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</si>
  <si>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</si>
  <si>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</si>
  <si>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</si>
  <si>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</si>
  <si>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</si>
  <si>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</si>
  <si>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</si>
  <si>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</si>
  <si>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</si>
  <si>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</si>
  <si>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</si>
  <si>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</si>
  <si>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</si>
  <si>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</si>
  <si>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</si>
  <si>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</si>
  <si>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</si>
  <si>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</si>
  <si>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</si>
  <si>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</si>
  <si>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</si>
  <si>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</si>
  <si>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</si>
  <si>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</si>
  <si>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</si>
  <si>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</si>
  <si>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</si>
  <si>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</si>
  <si>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</si>
  <si>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</si>
  <si>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</si>
  <si>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</si>
  <si>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</si>
  <si>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</si>
  <si>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</si>
  <si>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</si>
  <si>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</si>
  <si>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</si>
  <si>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</si>
  <si>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</si>
  <si>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</si>
  <si>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</si>
  <si>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</si>
  <si>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</si>
  <si>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</si>
  <si>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</si>
  <si>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</si>
  <si>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</si>
  <si>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</si>
  <si>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</si>
  <si>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</si>
  <si>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</si>
  <si>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</si>
  <si>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</si>
  <si>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</si>
  <si>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</si>
  <si>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</si>
  <si>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</si>
  <si>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</si>
  <si>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</si>
  <si>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</si>
  <si>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</si>
  <si>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</si>
  <si>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</si>
  <si>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</si>
  <si>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</si>
  <si>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</si>
  <si>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</si>
  <si>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</si>
  <si>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</si>
  <si>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</si>
  <si>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</si>
  <si>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</si>
  <si>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</si>
  <si>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</si>
  <si>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</si>
  <si>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</si>
  <si>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</si>
  <si>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</si>
  <si>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</si>
  <si>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</si>
  <si>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</si>
  <si>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</si>
  <si>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</si>
  <si>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</si>
  <si>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</si>
  <si>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</si>
  <si>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</si>
  <si>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</si>
  <si>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</si>
  <si>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</si>
  <si>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</si>
  <si>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</si>
  <si>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</si>
  <si>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</si>
  <si>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</si>
  <si>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</si>
  <si>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</si>
  <si>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</si>
  <si>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</si>
  <si>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</si>
  <si>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</si>
  <si>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</si>
  <si>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</si>
  <si>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</si>
  <si>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</si>
  <si>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</si>
  <si>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</si>
  <si>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</si>
  <si>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</si>
  <si>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</si>
  <si>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</si>
  <si>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</si>
  <si>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</si>
  <si>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</si>
  <si>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</si>
  <si>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</si>
  <si>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</si>
  <si>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</si>
  <si>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</si>
  <si>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</si>
  <si>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</si>
  <si>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</si>
  <si>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</si>
  <si>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</si>
  <si>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</si>
  <si>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</si>
  <si>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</si>
  <si>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</si>
  <si>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</si>
  <si>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</si>
  <si>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</si>
  <si>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</si>
  <si>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</si>
  <si>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</si>
  <si>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</si>
  <si>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</si>
  <si>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</si>
  <si>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</si>
  <si>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</si>
  <si>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</si>
  <si>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</si>
  <si>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</si>
  <si>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</si>
  <si>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</si>
  <si>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</si>
  <si>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</si>
  <si>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</si>
  <si>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</si>
  <si>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</si>
  <si>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</si>
  <si>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</si>
  <si>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</si>
  <si>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</si>
  <si>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</si>
  <si>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</si>
  <si>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</si>
  <si>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</si>
  <si>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</si>
  <si>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</si>
  <si>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</si>
  <si>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</si>
  <si>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</si>
  <si>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</si>
  <si>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</si>
  <si>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</si>
  <si>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</si>
  <si>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</si>
  <si>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</si>
  <si>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</si>
  <si>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</si>
  <si>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</si>
  <si>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</si>
  <si>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</si>
  <si>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</si>
  <si>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</si>
  <si>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</si>
  <si>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</si>
  <si>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</si>
  <si>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</si>
  <si>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</si>
  <si>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</si>
  <si>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</si>
  <si>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</si>
  <si>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</si>
  <si>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</si>
  <si>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</si>
  <si>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</si>
  <si>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</si>
  <si>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</si>
  <si>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</si>
  <si>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</si>
  <si>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</si>
  <si>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</si>
  <si>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</si>
  <si>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</si>
  <si>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</si>
  <si>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</si>
  <si>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</si>
  <si>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</si>
  <si>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</si>
  <si>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</si>
  <si>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</si>
  <si>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</si>
  <si>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</si>
  <si>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</si>
  <si>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</si>
  <si>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</si>
  <si>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</si>
  <si>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</si>
  <si>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</si>
  <si>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</si>
  <si>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</si>
  <si>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</si>
  <si>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</si>
  <si>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</si>
  <si>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</si>
  <si>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</si>
  <si>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</si>
  <si>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</si>
  <si>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</si>
  <si>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</si>
  <si>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</si>
  <si>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</si>
  <si>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</si>
  <si>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</si>
  <si>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</si>
  <si>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</si>
  <si>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</si>
  <si>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</si>
  <si>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</si>
  <si>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</si>
  <si>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</si>
  <si>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</si>
  <si>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</si>
  <si>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</si>
  <si>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</si>
  <si>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</si>
  <si>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</si>
  <si>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</si>
  <si>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</si>
  <si>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</si>
  <si>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</si>
  <si>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</si>
  <si>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</si>
  <si>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</si>
  <si>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</si>
  <si>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</si>
  <si>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</si>
  <si>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</si>
  <si>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</si>
  <si>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</si>
  <si>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</si>
  <si>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</si>
  <si>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</si>
  <si>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</si>
  <si>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</si>
  <si>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</si>
  <si>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</si>
  <si>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</si>
  <si>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</si>
  <si>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</si>
  <si>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</si>
  <si>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</si>
  <si>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</si>
  <si>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</si>
  <si>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</si>
  <si>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</si>
  <si>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</si>
  <si>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</si>
  <si>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</si>
  <si>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</si>
  <si>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</si>
  <si>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</si>
  <si>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</si>
  <si>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</si>
  <si>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</si>
  <si>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</si>
  <si>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</si>
  <si>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</si>
  <si>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</si>
  <si>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</si>
  <si>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</si>
  <si>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</si>
  <si>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</si>
  <si>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</si>
  <si>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</si>
  <si>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</si>
  <si>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</si>
  <si>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</si>
  <si>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</si>
  <si>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</si>
  <si>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</si>
  <si>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</si>
  <si>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</si>
  <si>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</si>
  <si>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</si>
  <si>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</si>
  <si>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</si>
  <si>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</si>
  <si>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</si>
  <si>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</si>
  <si>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</si>
  <si>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</si>
  <si>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</si>
  <si>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</si>
  <si>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</si>
  <si>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</si>
  <si>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</si>
  <si>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</si>
  <si>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</si>
  <si>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</si>
  <si>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</si>
  <si>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</si>
  <si>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</si>
  <si>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</si>
  <si>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</si>
  <si>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</si>
  <si>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</si>
  <si>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</si>
  <si>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</si>
  <si>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</si>
  <si>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</si>
  <si>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</si>
  <si>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</si>
  <si>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</si>
  <si>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</si>
  <si>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</si>
  <si>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</si>
  <si>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</si>
  <si>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</si>
  <si>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</si>
  <si>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</si>
  <si>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</si>
  <si>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</si>
  <si>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</si>
  <si>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</si>
  <si>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</si>
  <si>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</si>
  <si>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</si>
  <si>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</si>
  <si>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</si>
  <si>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</si>
  <si>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</si>
  <si>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</si>
  <si>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</si>
  <si>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</si>
  <si>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</si>
  <si>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</si>
  <si>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</si>
  <si>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</si>
  <si>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</si>
  <si>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</si>
  <si>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</si>
  <si>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</si>
  <si>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</si>
  <si>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</si>
  <si>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</si>
  <si>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</si>
  <si>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</si>
  <si>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</si>
  <si>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</si>
  <si>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</si>
  <si>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</si>
  <si>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</si>
  <si>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</si>
  <si>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</si>
  <si>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</si>
  <si>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</si>
  <si>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</si>
  <si>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</si>
  <si>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</si>
  <si>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</si>
  <si>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</si>
  <si>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</si>
  <si>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</si>
  <si>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</si>
  <si>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</si>
  <si>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</si>
  <si>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</si>
  <si>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</si>
  <si>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</si>
  <si>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</si>
  <si>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</si>
  <si>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</si>
  <si>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</si>
  <si>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</si>
  <si>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</si>
  <si>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</si>
  <si>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</si>
  <si>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</si>
  <si>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</si>
  <si>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</si>
  <si>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</si>
  <si>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</si>
  <si>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</si>
  <si>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</si>
  <si>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</si>
  <si>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</si>
  <si>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</si>
  <si>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</si>
  <si>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</si>
  <si>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</si>
  <si>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</si>
  <si>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</si>
  <si>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</si>
  <si>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</si>
  <si>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</si>
  <si>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</si>
  <si>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</si>
  <si>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</si>
  <si>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</si>
  <si>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</si>
  <si>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</si>
  <si>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</si>
  <si>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</si>
  <si>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</si>
  <si>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</si>
  <si>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</si>
  <si>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</si>
  <si>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</si>
  <si>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</si>
  <si>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</si>
  <si>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</si>
  <si>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</si>
  <si>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</si>
  <si>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</si>
  <si>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</si>
  <si>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</si>
  <si>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</si>
  <si>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</si>
  <si>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</si>
  <si>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</si>
  <si>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</si>
  <si>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</si>
  <si>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</si>
  <si>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</si>
  <si>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</si>
  <si>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</si>
  <si>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</si>
  <si>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</si>
  <si>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</si>
  <si>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</si>
  <si>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</si>
  <si>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</si>
  <si>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</si>
  <si>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</si>
  <si>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</si>
  <si>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</si>
  <si>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</si>
  <si>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</si>
  <si>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</si>
  <si>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</si>
  <si>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</si>
  <si>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</si>
  <si>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</si>
  <si>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</si>
  <si>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</si>
  <si>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</si>
  <si>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</si>
  <si>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</si>
  <si>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</si>
  <si>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</si>
  <si>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</si>
  <si>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</si>
  <si>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</si>
  <si>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</si>
  <si>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</si>
  <si>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</si>
  <si>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</si>
  <si>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</si>
  <si>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</si>
  <si>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</si>
  <si>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</si>
  <si>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</si>
  <si>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</si>
  <si>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</si>
  <si>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</si>
  <si>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</si>
  <si>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</si>
  <si>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</si>
  <si>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</si>
  <si>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</si>
  <si>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</si>
  <si>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</si>
  <si>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</si>
  <si>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</si>
  <si>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</si>
  <si>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</si>
  <si>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</si>
  <si>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</si>
  <si>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</si>
  <si>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</si>
  <si>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</si>
  <si>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</si>
  <si>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</si>
  <si>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</si>
  <si>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</si>
  <si>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</si>
  <si>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</si>
  <si>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</si>
  <si>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</si>
  <si>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</si>
  <si>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</si>
  <si>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</si>
  <si>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</si>
  <si>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</si>
  <si>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</si>
  <si>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</si>
  <si>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</si>
  <si>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</si>
  <si>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</si>
  <si>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</si>
  <si>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</si>
  <si>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</si>
  <si>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</si>
  <si>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</si>
  <si>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</si>
  <si>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</si>
  <si>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</si>
  <si>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</si>
  <si>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</si>
  <si>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</si>
  <si>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</si>
  <si>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</si>
  <si>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</si>
  <si>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</si>
  <si>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</si>
  <si>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</si>
  <si>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</si>
  <si>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</si>
  <si>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</si>
  <si>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</si>
  <si>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</si>
  <si>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</si>
  <si>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</si>
  <si>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</si>
  <si>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</si>
  <si>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</si>
  <si>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</si>
  <si>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</si>
  <si>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</si>
  <si>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</si>
  <si>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</si>
  <si>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</si>
  <si>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</si>
  <si>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</si>
  <si>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</si>
  <si>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</si>
  <si>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</si>
  <si>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</si>
  <si>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</si>
  <si>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</si>
  <si>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</si>
  <si>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</si>
  <si>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</si>
  <si>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</si>
  <si>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</si>
  <si>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</si>
  <si>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</si>
  <si>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</si>
  <si>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</si>
  <si>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</si>
  <si>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</si>
  <si>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</si>
  <si>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</si>
  <si>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</si>
  <si>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</si>
  <si>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</si>
  <si>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</si>
  <si>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</si>
  <si>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</si>
  <si>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</si>
  <si>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</si>
  <si>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</si>
  <si>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</si>
  <si>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</si>
  <si>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</si>
  <si>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</si>
  <si>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</si>
  <si>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</si>
  <si>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</si>
  <si>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</si>
  <si>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</si>
  <si>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</si>
  <si>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</si>
  <si>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</si>
  <si>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</si>
  <si>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</si>
  <si>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</si>
  <si>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</si>
  <si>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</si>
  <si>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</si>
  <si>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</si>
  <si>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</si>
  <si>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</si>
  <si>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</si>
  <si>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</si>
  <si>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</si>
  <si>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</si>
  <si>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</si>
  <si>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</si>
  <si>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</si>
  <si>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</si>
  <si>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</si>
  <si>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</si>
  <si>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</si>
  <si>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</si>
  <si>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</si>
  <si>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</si>
  <si>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</si>
  <si>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</si>
  <si>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</si>
  <si>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</si>
  <si>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</si>
  <si>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</si>
  <si>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</si>
  <si>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</si>
  <si>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</si>
  <si>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</si>
  <si>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</si>
  <si>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</si>
  <si>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</si>
  <si>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</si>
  <si>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</si>
  <si>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</si>
  <si>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</si>
  <si>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</si>
  <si>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</si>
  <si>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</si>
  <si>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</si>
  <si>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</si>
  <si>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</si>
  <si>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</si>
  <si>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</si>
  <si>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</si>
  <si>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</si>
  <si>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</si>
  <si>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</si>
  <si>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</si>
  <si>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</si>
  <si>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</si>
  <si>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</si>
  <si>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</si>
  <si>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</si>
  <si>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</si>
  <si>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</si>
  <si>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</si>
  <si>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</si>
  <si>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</si>
  <si>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</si>
  <si>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</si>
  <si>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</si>
  <si>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</si>
  <si>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</si>
  <si>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</si>
  <si>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</si>
  <si>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</si>
  <si>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</si>
  <si>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</si>
  <si>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</si>
  <si>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</si>
  <si>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</si>
  <si>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</si>
  <si>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</si>
  <si>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</si>
  <si>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</si>
  <si>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</si>
  <si>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</si>
  <si>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</si>
  <si>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</si>
  <si>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</si>
  <si>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</si>
  <si>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</si>
  <si>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</si>
  <si>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</si>
  <si>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</si>
  <si>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</si>
  <si>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</si>
  <si>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</si>
  <si>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</si>
  <si>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</si>
  <si>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</si>
  <si>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</si>
  <si>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</si>
  <si>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</si>
  <si>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</si>
  <si>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</si>
  <si>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</si>
  <si>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</si>
  <si>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</si>
  <si>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</si>
  <si>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</si>
  <si>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</si>
  <si>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</si>
  <si>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</si>
  <si>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</si>
  <si>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</si>
  <si>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</si>
  <si>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</si>
  <si>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</si>
  <si>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</si>
  <si>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</si>
  <si>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</si>
  <si>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</si>
  <si>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</si>
  <si>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</si>
  <si>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</si>
  <si>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</si>
  <si>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</si>
  <si>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</si>
  <si>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</si>
  <si>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</si>
  <si>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</si>
  <si>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</si>
  <si>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</si>
  <si>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</si>
  <si>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</si>
  <si>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</si>
  <si>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</si>
  <si>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</si>
  <si>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</si>
  <si>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</si>
  <si>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</si>
  <si>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</si>
  <si>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</si>
  <si>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</si>
  <si>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</si>
  <si>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</si>
  <si>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</si>
  <si>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</si>
  <si>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</si>
  <si>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</si>
  <si>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</si>
  <si>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</si>
  <si>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</si>
  <si>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</si>
  <si>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</si>
  <si>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</si>
  <si>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</si>
  <si>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</si>
  <si>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</si>
  <si>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</si>
  <si>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</si>
  <si>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</si>
  <si>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</si>
  <si>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</si>
  <si>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</si>
  <si>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</si>
  <si>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</si>
  <si>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</si>
  <si>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</si>
  <si>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</si>
  <si>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</si>
  <si>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</si>
  <si>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</si>
  <si>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</si>
  <si>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</si>
  <si>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</si>
  <si>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</si>
  <si>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</si>
  <si>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</si>
  <si>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</si>
  <si>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</si>
  <si>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</si>
  <si>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</si>
  <si>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</si>
  <si>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</si>
  <si>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</si>
  <si>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</si>
  <si>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</si>
  <si>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</si>
  <si>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</si>
  <si>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</si>
  <si>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</si>
  <si>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</si>
  <si>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</si>
  <si>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</si>
  <si>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</si>
  <si>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</si>
  <si>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</si>
  <si>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</si>
  <si>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</si>
  <si>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</si>
  <si>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</si>
  <si>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</si>
  <si>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</si>
  <si>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</si>
  <si>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</si>
  <si>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</si>
  <si>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</si>
  <si>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</si>
  <si>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</si>
  <si>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</si>
  <si>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</si>
  <si>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</si>
  <si>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</si>
  <si>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</si>
  <si>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</si>
  <si>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</si>
  <si>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</si>
  <si>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</si>
  <si>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</si>
  <si>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</si>
  <si>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</si>
  <si>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</si>
  <si>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</si>
  <si>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</si>
  <si>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</si>
  <si>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</si>
  <si>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</si>
  <si>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</si>
  <si>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</si>
  <si>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</si>
  <si>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</si>
  <si>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</si>
  <si>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</si>
  <si>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</si>
  <si>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</si>
  <si>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</si>
  <si>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</si>
  <si>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</si>
  <si>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</si>
  <si>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</si>
  <si>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</si>
  <si>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</si>
  <si>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</si>
  <si>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</si>
  <si>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</si>
  <si>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</si>
  <si>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</si>
  <si>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</si>
  <si>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</si>
  <si>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</si>
  <si>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</si>
  <si>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</si>
  <si>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</si>
  <si>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</si>
  <si>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</si>
  <si>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</si>
  <si>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</si>
  <si>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</si>
  <si>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</si>
  <si>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</si>
  <si>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</si>
  <si>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</si>
  <si>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</si>
  <si>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</si>
  <si>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</si>
  <si>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</si>
  <si>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</si>
  <si>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</si>
  <si>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</si>
  <si>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</si>
  <si>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</si>
  <si>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</si>
  <si>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</si>
  <si>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</si>
  <si>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</si>
  <si>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</si>
  <si>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</si>
  <si>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</si>
  <si>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</si>
  <si>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</si>
  <si>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</si>
  <si>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</si>
  <si>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</si>
  <si>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</si>
  <si>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</si>
  <si>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</si>
  <si>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</si>
  <si>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</si>
  <si>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</si>
  <si>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</si>
  <si>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</si>
  <si>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</si>
  <si>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</si>
  <si>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</si>
  <si>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</si>
  <si>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</si>
  <si>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</si>
  <si>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</si>
  <si>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</si>
  <si>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</si>
  <si>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</si>
  <si>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</si>
  <si>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</si>
  <si>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</si>
  <si>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</si>
  <si>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</si>
  <si>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</si>
  <si>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</si>
  <si>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</si>
  <si>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</si>
  <si>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</si>
  <si>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</si>
  <si>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</si>
  <si>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</si>
  <si>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</si>
  <si>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</si>
  <si>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</si>
  <si>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</si>
  <si>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</si>
  <si>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</si>
  <si>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</si>
  <si>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</si>
  <si>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</si>
  <si>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</si>
  <si>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</si>
  <si>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</si>
  <si>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</si>
  <si>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</si>
  <si>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</si>
  <si>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</si>
  <si>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</si>
  <si>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</si>
  <si>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</si>
  <si>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</si>
  <si>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</si>
  <si>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</si>
  <si>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</si>
  <si>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</si>
  <si>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</si>
  <si>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</si>
  <si>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</si>
  <si>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</si>
  <si>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</si>
  <si>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</si>
  <si>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</si>
  <si>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</si>
  <si>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</si>
  <si>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</si>
  <si>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</si>
  <si>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</si>
  <si>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</si>
  <si>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</si>
  <si>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</si>
  <si>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</si>
  <si>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</si>
  <si>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</si>
  <si>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</si>
  <si>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</si>
  <si>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</si>
  <si>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</si>
  <si>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</si>
  <si>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</si>
  <si>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</si>
  <si>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</si>
  <si>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</si>
  <si>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</si>
  <si>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</si>
  <si>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</si>
  <si>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</si>
  <si>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</si>
  <si>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</si>
  <si>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</si>
  <si>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</si>
  <si>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</si>
  <si>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</si>
  <si>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</si>
  <si>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</si>
  <si>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</si>
  <si>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</si>
  <si>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</si>
  <si>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</si>
  <si>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</si>
  <si>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</si>
  <si>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</si>
  <si>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</si>
  <si>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</si>
  <si>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</si>
  <si>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</si>
  <si>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</si>
  <si>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</si>
  <si>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</si>
  <si>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</si>
  <si>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</si>
  <si>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</si>
  <si>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</si>
  <si>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</si>
  <si>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</si>
  <si>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</si>
  <si>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</si>
  <si>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</si>
  <si>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</si>
  <si>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</si>
  <si>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</si>
  <si>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</si>
  <si>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</si>
  <si>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</si>
  <si>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</si>
  <si>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</si>
  <si>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</si>
  <si>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</si>
  <si>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</si>
  <si>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</si>
  <si>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</si>
  <si>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</si>
  <si>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</si>
  <si>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</si>
  <si>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</si>
  <si>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</si>
  <si>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</si>
  <si>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</si>
  <si>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</si>
  <si>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</si>
  <si>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</si>
  <si>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</si>
  <si>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</si>
  <si>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</si>
  <si>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</si>
  <si>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</si>
  <si>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</si>
  <si>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</si>
  <si>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</si>
  <si>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</si>
  <si>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</si>
  <si>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</si>
  <si>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</si>
  <si>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</si>
  <si>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</si>
  <si>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</si>
  <si>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</si>
  <si>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</si>
  <si>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</si>
  <si>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</si>
  <si>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</si>
  <si>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</si>
  <si>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</si>
  <si>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</si>
  <si>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</si>
  <si>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</si>
  <si>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</si>
  <si>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</si>
  <si>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</si>
  <si>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</si>
  <si>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</si>
  <si>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</si>
  <si>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</si>
  <si>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</si>
  <si>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</si>
  <si>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</si>
  <si>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</si>
  <si>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</si>
  <si>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</si>
  <si>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</si>
  <si>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</si>
  <si>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</si>
  <si>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</si>
  <si>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</si>
  <si>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</si>
  <si>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</si>
  <si>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</si>
  <si>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</si>
  <si>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</si>
  <si>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</si>
  <si>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</si>
  <si>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</si>
  <si>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</si>
  <si>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</si>
  <si>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</si>
  <si>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</si>
  <si>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</si>
  <si>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</si>
  <si>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</si>
  <si>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</si>
  <si>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</si>
  <si>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</si>
  <si>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</si>
  <si>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</si>
  <si>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</si>
  <si>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</si>
  <si>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</si>
  <si>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</si>
  <si>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</si>
  <si>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</si>
  <si>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</si>
  <si>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</si>
  <si>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</si>
  <si>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</si>
  <si>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</si>
  <si>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</si>
  <si>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</si>
  <si>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</si>
  <si>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</si>
  <si>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</si>
  <si>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</si>
  <si>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</si>
  <si>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</si>
  <si>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</si>
  <si>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</si>
  <si>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</si>
  <si>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</si>
  <si>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</si>
  <si>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</si>
  <si>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</si>
  <si>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</si>
  <si>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</si>
  <si>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</si>
  <si>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</si>
  <si>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</si>
  <si>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</si>
  <si>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</si>
  <si>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</si>
  <si>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</si>
  <si>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</si>
  <si>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</si>
  <si>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</si>
  <si>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</si>
  <si>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</si>
  <si>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</si>
  <si>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</si>
  <si>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</si>
  <si>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</si>
  <si>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</si>
  <si>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</si>
  <si>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</si>
  <si>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</si>
  <si>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</si>
  <si>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</si>
  <si>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</si>
  <si>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</si>
  <si>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</si>
  <si>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</si>
  <si>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</si>
  <si>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</si>
  <si>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</si>
  <si>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</si>
  <si>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</si>
  <si>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</si>
  <si>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</si>
  <si>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</si>
  <si>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</si>
  <si>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</si>
  <si>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</si>
  <si>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</si>
  <si>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</si>
  <si>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</si>
  <si>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</si>
  <si>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</si>
  <si>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</si>
  <si>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</si>
  <si>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</si>
  <si>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</si>
  <si>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</si>
  <si>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</si>
  <si>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</si>
  <si>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</si>
  <si>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</si>
  <si>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</si>
  <si>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</si>
  <si>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</si>
  <si>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</si>
  <si>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</si>
  <si>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</si>
  <si>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</si>
  <si>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</si>
  <si>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</si>
  <si>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</si>
  <si>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</si>
  <si>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</si>
  <si>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</si>
  <si>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</si>
  <si>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</si>
  <si>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</si>
  <si>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</si>
  <si>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</si>
  <si>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</si>
  <si>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</si>
  <si>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</si>
  <si>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</si>
  <si>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</si>
  <si>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</si>
  <si>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</si>
  <si>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</si>
  <si>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</si>
  <si>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</si>
  <si>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</si>
  <si>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</si>
  <si>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</si>
  <si>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</si>
  <si>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</si>
  <si>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</si>
  <si>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</si>
  <si>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</si>
  <si>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</si>
  <si>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</si>
  <si>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</si>
  <si>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</si>
  <si>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</si>
  <si>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</si>
  <si>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</si>
  <si>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</si>
  <si>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</si>
  <si>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</si>
  <si>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</si>
  <si>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</si>
  <si>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</si>
  <si>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</si>
  <si>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</si>
  <si>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</si>
  <si>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</si>
  <si>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</si>
  <si>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</si>
  <si>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</si>
  <si>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</si>
  <si>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</si>
  <si>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</si>
  <si>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</si>
  <si>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</si>
  <si>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</si>
  <si>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</si>
  <si>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</si>
  <si>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</si>
  <si>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</si>
  <si>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</si>
  <si>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</si>
  <si>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</si>
  <si>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</si>
  <si>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</si>
  <si>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</si>
  <si>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</si>
  <si>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</si>
  <si>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</si>
  <si>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</si>
  <si>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</si>
  <si>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</si>
  <si>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</si>
  <si>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</si>
  <si>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</si>
  <si>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</si>
  <si>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</si>
  <si>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</si>
  <si>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</si>
  <si>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</si>
  <si>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</si>
  <si>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</si>
  <si>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</si>
  <si>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</si>
  <si>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</si>
  <si>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</si>
  <si>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</si>
  <si>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</si>
  <si>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</si>
  <si>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</si>
  <si>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</si>
  <si>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</si>
  <si>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</si>
  <si>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</si>
  <si>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</si>
  <si>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</si>
  <si>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</si>
  <si>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</si>
  <si>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</si>
  <si>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</si>
  <si>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</si>
  <si>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</si>
  <si>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</si>
  <si>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</si>
  <si>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</si>
  <si>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</si>
  <si>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</si>
  <si>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</si>
  <si>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</si>
  <si>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</si>
  <si>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</si>
  <si>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</si>
  <si>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</si>
  <si>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</si>
  <si>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</si>
  <si>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</si>
  <si>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</si>
  <si>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</si>
  <si>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</si>
  <si>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</si>
  <si>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</si>
  <si>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</si>
  <si>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</si>
  <si>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</si>
  <si>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</si>
  <si>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</si>
  <si>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</si>
  <si>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</si>
  <si>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</si>
  <si>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</si>
  <si>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</si>
  <si>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</si>
  <si>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</si>
  <si>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</si>
  <si>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</si>
  <si>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</si>
  <si>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</si>
  <si>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</si>
  <si>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</si>
  <si>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</si>
  <si>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</si>
  <si>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</si>
  <si>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</si>
  <si>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</si>
  <si>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</si>
  <si>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</si>
  <si>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</si>
  <si>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</si>
  <si>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</si>
  <si>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</si>
  <si>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</si>
  <si>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</si>
  <si>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</si>
  <si>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</si>
  <si>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</si>
  <si>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</si>
  <si>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</si>
  <si>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</si>
  <si>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</si>
  <si>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</si>
  <si>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</si>
  <si>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</si>
  <si>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</si>
  <si>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</si>
  <si>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</si>
  <si>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</si>
  <si>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</si>
  <si>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</si>
  <si>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</si>
  <si>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</si>
  <si>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</si>
  <si>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</si>
  <si>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</si>
  <si>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</si>
  <si>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</si>
  <si>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</si>
  <si>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</si>
  <si>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</si>
  <si>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</si>
  <si>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</si>
  <si>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</si>
  <si>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</si>
  <si>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</si>
  <si>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</si>
  <si>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</si>
  <si>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</si>
  <si>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</si>
  <si>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</si>
  <si>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</si>
  <si>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</si>
  <si>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</si>
  <si>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</si>
  <si>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</si>
  <si>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</si>
  <si>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</si>
  <si>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</si>
  <si>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</si>
  <si>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</si>
  <si>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</si>
  <si>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</si>
  <si>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</si>
  <si>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</si>
  <si>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</si>
  <si>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</si>
  <si>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</si>
  <si>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</si>
  <si>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</si>
  <si>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</si>
  <si>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</si>
  <si>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</si>
  <si>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</si>
  <si>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</si>
  <si>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</si>
  <si>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</si>
  <si>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</si>
  <si>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</si>
  <si>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</si>
  <si>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</si>
  <si>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</si>
  <si>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</si>
  <si>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</si>
  <si>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</si>
  <si>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</si>
  <si>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</si>
  <si>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</si>
  <si>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</si>
  <si>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</si>
  <si>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</si>
  <si>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</si>
  <si>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</si>
  <si>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</si>
  <si>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</si>
  <si>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</si>
  <si>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</si>
  <si>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</si>
  <si>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</si>
  <si>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</si>
  <si>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</si>
  <si>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</si>
  <si>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</si>
  <si>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</si>
  <si>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</si>
  <si>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</si>
  <si>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</si>
  <si>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</si>
  <si>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</si>
  <si>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</si>
  <si>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</si>
  <si>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</si>
  <si>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</si>
  <si>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</si>
  <si>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</si>
  <si>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</si>
  <si>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</si>
  <si>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</si>
  <si>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</si>
  <si>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</si>
  <si>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</si>
  <si>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</si>
  <si>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</si>
  <si>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</si>
  <si>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</si>
  <si>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</si>
  <si>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</si>
  <si>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</si>
  <si>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</si>
  <si>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</si>
  <si>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</si>
  <si>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</si>
  <si>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</si>
  <si>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</si>
  <si>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</si>
  <si>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</si>
  <si>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</si>
  <si>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</si>
  <si>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</si>
  <si>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</si>
  <si>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</si>
  <si>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</si>
  <si>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</si>
  <si>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</si>
  <si>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</si>
  <si>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</si>
  <si>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</si>
  <si>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</si>
  <si>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</si>
  <si>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</si>
  <si>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</si>
  <si>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</si>
  <si>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</si>
  <si>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</si>
  <si>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</si>
  <si>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</si>
  <si>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</si>
  <si>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</si>
  <si>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</si>
  <si>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</si>
  <si>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</si>
  <si>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</si>
  <si>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</si>
  <si>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</si>
  <si>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</si>
  <si>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</si>
  <si>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</si>
  <si>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</si>
  <si>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</si>
  <si>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</si>
  <si>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</si>
  <si>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</si>
  <si>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</si>
  <si>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</si>
  <si>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</si>
  <si>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</si>
  <si>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</si>
  <si>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</si>
  <si>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</si>
  <si>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</si>
  <si>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</si>
  <si>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</si>
  <si>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</si>
  <si>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</si>
  <si>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</si>
  <si>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</si>
  <si>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</si>
  <si>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</si>
  <si>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</si>
  <si>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</si>
  <si>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</si>
  <si>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</si>
  <si>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</si>
  <si>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</si>
  <si>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</si>
  <si>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</si>
  <si>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</si>
  <si>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</si>
  <si>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</si>
  <si>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</si>
  <si>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</si>
  <si>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</si>
  <si>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</si>
  <si>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</si>
  <si>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</si>
  <si>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</si>
  <si>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</si>
  <si>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</si>
  <si>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</si>
  <si>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</si>
  <si>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</si>
  <si>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</si>
  <si>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</si>
  <si>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</si>
  <si>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</si>
  <si>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</si>
  <si>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</si>
  <si>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</si>
  <si>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</si>
  <si>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</si>
  <si>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</si>
  <si>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</si>
  <si>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</si>
  <si>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</si>
  <si>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</si>
  <si>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</si>
  <si>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</si>
  <si>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</si>
  <si>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</si>
  <si>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</si>
  <si>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</si>
  <si>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</si>
  <si>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</si>
  <si>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</si>
  <si>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</si>
  <si>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</si>
  <si>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</si>
  <si>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</si>
  <si>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</si>
  <si>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</si>
  <si>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</si>
  <si>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</si>
  <si>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</si>
  <si>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</si>
  <si>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</si>
  <si>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</si>
  <si>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</si>
  <si>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</si>
  <si>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</si>
  <si>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</si>
  <si>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</si>
  <si>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</si>
  <si>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</si>
  <si>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</si>
  <si>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</si>
  <si>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</si>
  <si>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</si>
  <si>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</si>
  <si>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</si>
  <si>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</si>
  <si>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</si>
  <si>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</si>
  <si>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</si>
  <si>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</si>
  <si>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</si>
  <si>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</si>
  <si>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</si>
  <si>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</si>
  <si>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</si>
  <si>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</si>
  <si>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</si>
  <si>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</si>
  <si>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</si>
  <si>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</si>
  <si>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</si>
  <si>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</si>
  <si>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</si>
  <si>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</si>
  <si>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</si>
  <si>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</si>
  <si>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</si>
  <si>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</si>
  <si>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</si>
  <si>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</si>
  <si>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</si>
  <si>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</si>
  <si>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</si>
  <si>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</si>
  <si>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</si>
  <si>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</si>
  <si>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</si>
  <si>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</si>
  <si>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</si>
  <si>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</si>
  <si>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</si>
  <si>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</si>
  <si>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</si>
  <si>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</si>
  <si>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</si>
  <si>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</si>
  <si>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</si>
  <si>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</si>
  <si>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</si>
  <si>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</si>
  <si>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</si>
  <si>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</si>
  <si>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</si>
  <si>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</si>
  <si>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</si>
  <si>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</si>
  <si>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</si>
  <si>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</si>
  <si>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</si>
  <si>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</si>
  <si>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</si>
  <si>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</si>
  <si>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</si>
  <si>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</si>
  <si>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</si>
  <si>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</si>
  <si>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</si>
  <si>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</si>
  <si>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</si>
  <si>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</si>
  <si>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</si>
  <si>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</si>
  <si>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</si>
  <si>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</si>
  <si>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</si>
  <si>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</si>
  <si>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</si>
  <si>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</si>
  <si>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</si>
  <si>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</si>
  <si>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</si>
  <si>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</si>
  <si>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</si>
  <si>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</si>
  <si>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</si>
  <si>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</si>
  <si>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</si>
  <si>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</si>
  <si>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</si>
  <si>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</si>
  <si>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</si>
  <si>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</si>
  <si>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</si>
  <si>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</si>
  <si>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</si>
  <si>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</si>
  <si>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</si>
  <si>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</si>
  <si>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</si>
  <si>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</si>
  <si>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</si>
  <si>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</si>
  <si>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</si>
  <si>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</si>
  <si>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</si>
  <si>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</si>
  <si>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</si>
  <si>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</si>
  <si>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</si>
  <si>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</si>
  <si>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</si>
  <si>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</si>
  <si>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</si>
  <si>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</si>
  <si>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</si>
  <si>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</si>
  <si>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</si>
  <si>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</si>
  <si>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</si>
  <si>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</si>
  <si>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</si>
  <si>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</si>
  <si>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</si>
  <si>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</si>
  <si>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</si>
  <si>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</si>
  <si>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</si>
  <si>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</si>
  <si>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</si>
  <si>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</si>
  <si>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</si>
  <si>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</si>
  <si>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</si>
  <si>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</si>
  <si>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</si>
  <si>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</si>
  <si>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</si>
  <si>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</si>
  <si>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</si>
  <si>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</si>
  <si>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</si>
  <si>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</si>
  <si>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</si>
  <si>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</si>
  <si>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</si>
  <si>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</si>
  <si>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</si>
  <si>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</si>
  <si>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</si>
  <si>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</si>
  <si>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</si>
  <si>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</si>
  <si>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</si>
  <si>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</si>
  <si>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</si>
  <si>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</si>
  <si>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</si>
  <si>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</si>
  <si>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</si>
  <si>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</si>
  <si>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</si>
  <si>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</si>
  <si>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</si>
  <si>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</si>
  <si>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</si>
  <si>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</si>
  <si>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</si>
  <si>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</si>
  <si>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</si>
  <si>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</si>
  <si>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</si>
  <si>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</si>
  <si>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</si>
  <si>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</si>
  <si>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</si>
  <si>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</si>
  <si>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</si>
  <si>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</si>
  <si>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</si>
  <si>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</si>
  <si>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</si>
  <si>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</si>
  <si>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</si>
  <si>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</si>
  <si>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</si>
  <si>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</si>
  <si>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</si>
  <si>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</si>
  <si>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</si>
  <si>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</si>
  <si>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</si>
  <si>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</si>
  <si>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</si>
  <si>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</si>
  <si>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</si>
  <si>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</si>
  <si>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</si>
  <si>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</si>
  <si>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</si>
  <si>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</si>
  <si>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</si>
  <si>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</si>
  <si>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</si>
  <si>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</si>
  <si>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</si>
  <si>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</si>
  <si>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</si>
  <si>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</si>
  <si>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</si>
  <si>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</si>
  <si>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</si>
  <si>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</si>
  <si>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</si>
  <si>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</si>
  <si>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</si>
  <si>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</si>
  <si>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</si>
  <si>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</si>
  <si>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</si>
  <si>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</si>
  <si>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</si>
  <si>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</si>
  <si>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</si>
  <si>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</si>
  <si>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</si>
  <si>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</si>
  <si>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</si>
  <si>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</si>
  <si>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</si>
  <si>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</si>
  <si>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</si>
  <si>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</si>
  <si>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</si>
  <si>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</si>
  <si>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</si>
  <si>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</si>
  <si>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</si>
  <si>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</si>
  <si>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</si>
  <si>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</si>
  <si>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</si>
  <si>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</si>
  <si>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</si>
  <si>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</si>
  <si>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</si>
  <si>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</si>
  <si>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</si>
  <si>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</si>
  <si>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</si>
  <si>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</si>
  <si>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</si>
  <si>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</si>
  <si>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</si>
  <si>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</si>
  <si>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</si>
  <si>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</si>
  <si>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</si>
  <si>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</si>
  <si>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</si>
  <si>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</si>
  <si>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</si>
  <si>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</si>
  <si>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</si>
  <si>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</si>
  <si>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</si>
  <si>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</si>
  <si>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</si>
  <si>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</si>
  <si>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</si>
  <si>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</si>
  <si>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</si>
  <si>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</si>
  <si>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</si>
  <si>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</si>
  <si>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</si>
  <si>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</si>
  <si>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</si>
  <si>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</si>
  <si>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</si>
  <si>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</si>
  <si>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</si>
  <si>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</si>
  <si>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</si>
  <si>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</si>
  <si>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</si>
  <si>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</si>
  <si>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</si>
  <si>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</si>
  <si>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</si>
  <si>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</si>
  <si>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</si>
  <si>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</si>
  <si>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</si>
  <si>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</si>
  <si>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</si>
  <si>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</si>
  <si>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</si>
  <si>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</si>
  <si>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</si>
  <si>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</si>
  <si>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</si>
  <si>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</si>
  <si>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</si>
  <si>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</si>
  <si>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</si>
  <si>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</si>
  <si>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</si>
  <si>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</si>
  <si>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</si>
  <si>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</si>
  <si>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</si>
  <si>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</si>
  <si>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</si>
  <si>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</si>
  <si>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</si>
  <si>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</si>
  <si>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</si>
  <si>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</si>
  <si>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</si>
  <si>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</si>
  <si>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</si>
  <si>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</si>
  <si>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</si>
  <si>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</si>
  <si>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</si>
  <si>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</si>
  <si>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</si>
  <si>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</si>
  <si>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</si>
  <si>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</si>
  <si>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</si>
  <si>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</si>
  <si>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</si>
  <si>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</si>
  <si>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</si>
  <si>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</si>
  <si>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</si>
  <si>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</si>
  <si>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</si>
  <si>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</si>
  <si>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</si>
  <si>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</si>
  <si>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</si>
  <si>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</si>
  <si>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</si>
  <si>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</si>
  <si>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</si>
  <si>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</si>
  <si>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</si>
  <si>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</si>
  <si>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</si>
  <si>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</si>
  <si>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</si>
  <si>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</si>
  <si>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</si>
  <si>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</si>
  <si>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</si>
  <si>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</si>
  <si>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</si>
  <si>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</si>
  <si>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</si>
  <si>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</si>
  <si>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</si>
  <si>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</si>
  <si>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</si>
  <si>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</si>
  <si>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</si>
  <si>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</si>
  <si>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</si>
  <si>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</si>
  <si>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</si>
  <si>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</si>
  <si>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</si>
  <si>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</si>
  <si>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</si>
  <si>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</si>
  <si>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</si>
  <si>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</si>
  <si>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</si>
  <si>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</si>
  <si>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</si>
  <si>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</si>
  <si>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</si>
  <si>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</si>
  <si>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</si>
  <si>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</si>
  <si>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</si>
  <si>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</si>
  <si>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</si>
  <si>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</si>
  <si>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</si>
  <si>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</si>
  <si>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</si>
  <si>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</si>
  <si>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</si>
  <si>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</si>
  <si>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</si>
  <si>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</si>
  <si>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</si>
  <si>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</si>
  <si>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</si>
  <si>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</si>
  <si>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</si>
  <si>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</si>
  <si>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</si>
  <si>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</si>
  <si>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</si>
  <si>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</si>
  <si>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</si>
  <si>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</si>
  <si>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</si>
  <si>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</si>
  <si>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</si>
  <si>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</si>
  <si>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</si>
  <si>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</si>
  <si>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</si>
  <si>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</si>
  <si>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</si>
  <si>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</si>
  <si>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</si>
  <si>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</si>
  <si>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</si>
  <si>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</si>
  <si>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</si>
  <si>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</si>
  <si>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</si>
  <si>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</si>
  <si>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</si>
  <si>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</si>
  <si>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</si>
  <si>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</si>
  <si>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</si>
  <si>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</si>
  <si>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</si>
  <si>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</si>
  <si>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</si>
  <si>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</si>
  <si>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</si>
  <si>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</si>
  <si>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</si>
  <si>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</si>
  <si>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</si>
  <si>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</si>
  <si>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</si>
  <si>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</si>
  <si>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</si>
  <si>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</si>
  <si>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</si>
  <si>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</si>
  <si>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</si>
  <si>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</si>
  <si>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</si>
  <si>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</si>
  <si>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</si>
  <si>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</si>
  <si>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</si>
  <si>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</si>
  <si>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</si>
  <si>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</si>
  <si>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</si>
  <si>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</si>
  <si>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</si>
  <si>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</si>
  <si>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</si>
  <si>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</si>
  <si>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</si>
  <si>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</si>
  <si>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</si>
  <si>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</si>
  <si>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</si>
  <si>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</si>
  <si>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</si>
  <si>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</si>
  <si>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</si>
  <si>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</si>
  <si>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</si>
  <si>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</si>
  <si>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</si>
  <si>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</si>
  <si>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</si>
  <si>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</si>
  <si>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</si>
  <si>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</si>
  <si>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</si>
  <si>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</si>
  <si>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</si>
  <si>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</si>
  <si>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</si>
  <si>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</si>
  <si>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</si>
  <si>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</si>
  <si>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</si>
  <si>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</si>
  <si>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</si>
  <si>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</si>
  <si>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</si>
  <si>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</si>
  <si>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</si>
  <si>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</si>
  <si>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</si>
  <si>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</si>
  <si>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</si>
  <si>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</si>
  <si>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</si>
  <si>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</si>
  <si>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</si>
  <si>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</si>
  <si>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</si>
  <si>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</si>
  <si>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</si>
  <si>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</si>
  <si>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</si>
  <si>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</si>
  <si>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</si>
  <si>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</si>
  <si>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</si>
  <si>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</si>
  <si>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</si>
  <si>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</si>
  <si>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</si>
  <si>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</si>
  <si>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</si>
  <si>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</si>
  <si>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</si>
  <si>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</si>
  <si>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</si>
  <si>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</si>
  <si>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</si>
  <si>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</si>
  <si>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</si>
  <si>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</si>
  <si>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</si>
  <si>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</si>
  <si>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</si>
  <si>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</si>
  <si>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</si>
  <si>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</si>
  <si>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</si>
  <si>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</si>
  <si>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</si>
  <si>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</si>
  <si>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</si>
  <si>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</si>
  <si>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</si>
  <si>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</si>
  <si>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</si>
  <si>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</si>
  <si>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</si>
  <si>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</si>
  <si>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</si>
  <si>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</si>
  <si>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</si>
  <si>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</si>
  <si>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</si>
  <si>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</si>
  <si>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</si>
  <si>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</si>
  <si>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</si>
  <si>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</si>
  <si>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</si>
  <si>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</si>
  <si>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</si>
  <si>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</si>
  <si>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</si>
  <si>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</si>
  <si>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</si>
  <si>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</si>
  <si>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</si>
  <si>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</si>
  <si>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</si>
  <si>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</si>
  <si>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</si>
  <si>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</si>
  <si>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</si>
  <si>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</si>
  <si>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</si>
  <si>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</si>
  <si>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</si>
  <si>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</si>
  <si>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</si>
  <si>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</si>
  <si>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</si>
  <si>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</si>
  <si>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</si>
  <si>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</si>
  <si>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</si>
  <si>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</si>
  <si>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</si>
  <si>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</si>
  <si>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</si>
  <si>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</si>
  <si>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</si>
  <si>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</si>
  <si>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</si>
  <si>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</si>
  <si>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</si>
  <si>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</si>
  <si>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</si>
  <si>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</si>
  <si>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</si>
  <si>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</si>
  <si>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</si>
  <si>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</si>
  <si>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</si>
  <si>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</si>
  <si>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</si>
  <si>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</si>
  <si>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</si>
  <si>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</si>
  <si>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</si>
  <si>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</si>
  <si>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</si>
  <si>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</si>
  <si>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</si>
  <si>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</si>
  <si>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</si>
  <si>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</si>
  <si>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</si>
  <si>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</si>
  <si>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</si>
  <si>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</si>
  <si>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</si>
  <si>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</si>
  <si>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</si>
  <si>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</si>
  <si>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</si>
  <si>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</si>
  <si>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</si>
  <si>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</si>
  <si>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</si>
  <si>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</si>
  <si>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</si>
  <si>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</si>
  <si>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</si>
  <si>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</si>
  <si>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</si>
  <si>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</si>
  <si>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</si>
  <si>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</si>
  <si>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</si>
  <si>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</si>
  <si>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</si>
  <si>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</si>
  <si>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</si>
  <si>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</si>
  <si>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</si>
  <si>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</si>
  <si>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</si>
  <si>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</si>
  <si>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</si>
  <si>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</si>
  <si>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</si>
  <si>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</si>
  <si>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</si>
  <si>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</si>
  <si>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</si>
  <si>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</si>
  <si>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</si>
  <si>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</si>
  <si>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</si>
  <si>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</si>
  <si>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</si>
  <si>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</si>
  <si>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</si>
  <si>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</si>
  <si>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</si>
  <si>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</si>
  <si>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</si>
  <si>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</si>
  <si>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</si>
  <si>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</si>
  <si>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</si>
  <si>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</si>
  <si>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</si>
  <si>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</si>
  <si>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</si>
  <si>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</si>
  <si>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</si>
  <si>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</si>
  <si>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</si>
  <si>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</si>
  <si>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</si>
  <si>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</si>
  <si>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</si>
  <si>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</si>
  <si>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</si>
  <si>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</si>
  <si>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</si>
  <si>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</si>
  <si>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</si>
  <si>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</si>
  <si>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</si>
  <si>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</si>
  <si>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</si>
  <si>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</si>
  <si>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</si>
  <si>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</si>
  <si>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</si>
  <si>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</si>
  <si>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</si>
  <si>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</si>
  <si>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</si>
  <si>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</si>
  <si>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</si>
  <si>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</si>
  <si>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</si>
  <si>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</si>
  <si>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</si>
  <si>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</si>
  <si>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</si>
  <si>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</si>
  <si>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</si>
  <si>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</si>
  <si>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</si>
  <si>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</si>
  <si>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</si>
  <si>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</si>
  <si>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</si>
  <si>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</si>
  <si>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</si>
  <si>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</si>
  <si>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</si>
  <si>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</si>
  <si>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</si>
  <si>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</si>
  <si>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</si>
  <si>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</si>
  <si>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</si>
  <si>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</si>
  <si>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</si>
  <si>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</si>
  <si>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</si>
  <si>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</si>
  <si>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</si>
  <si>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</si>
  <si>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</si>
  <si>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</si>
  <si>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</si>
  <si>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</si>
  <si>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</si>
  <si>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</si>
  <si>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</si>
  <si>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</si>
  <si>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</si>
  <si>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</si>
  <si>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</si>
  <si>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</si>
  <si>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</si>
  <si>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</si>
  <si>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</si>
  <si>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</si>
  <si>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</si>
  <si>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</si>
  <si>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</si>
  <si>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</si>
  <si>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</si>
  <si>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</si>
  <si>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</si>
  <si>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</si>
  <si>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</si>
  <si>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</si>
  <si>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</si>
  <si>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</si>
  <si>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</si>
  <si>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</si>
  <si>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</si>
  <si>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</si>
  <si>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</si>
  <si>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</si>
  <si>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</si>
  <si>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</si>
  <si>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</si>
  <si>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</si>
  <si>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</si>
  <si>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</si>
  <si>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</si>
  <si>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</si>
  <si>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</si>
  <si>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</si>
  <si>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</si>
  <si>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</si>
  <si>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</si>
  <si>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</si>
  <si>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</si>
  <si>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</si>
  <si>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</si>
  <si>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</si>
  <si>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</si>
  <si>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</si>
  <si>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</si>
  <si>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</si>
  <si>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</si>
  <si>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</si>
  <si>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</si>
  <si>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</si>
  <si>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</si>
  <si>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</si>
  <si>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</si>
  <si>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</si>
  <si>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</si>
  <si>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</si>
  <si>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</si>
  <si>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</si>
  <si>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</si>
  <si>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</si>
  <si>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</si>
  <si>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</si>
  <si>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</si>
  <si>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</si>
  <si>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</si>
  <si>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</si>
  <si>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</si>
  <si>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</si>
  <si>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</si>
  <si>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</si>
  <si>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</si>
  <si>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</si>
  <si>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</si>
  <si>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</si>
  <si>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</si>
  <si>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</si>
  <si>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</si>
  <si>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</si>
  <si>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</si>
  <si>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</si>
  <si>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</si>
  <si>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</si>
  <si>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</si>
  <si>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</si>
  <si>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</si>
  <si>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</si>
  <si>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</si>
  <si>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</si>
  <si>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</si>
  <si>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</si>
  <si>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</si>
  <si>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</si>
  <si>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</si>
  <si>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</si>
  <si>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</si>
  <si>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</si>
  <si>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</si>
  <si>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</si>
  <si>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</si>
  <si>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</si>
  <si>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</si>
  <si>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</si>
  <si>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</si>
  <si>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</si>
  <si>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</si>
  <si>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</si>
  <si>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</si>
  <si>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</si>
  <si>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</si>
  <si>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</si>
  <si>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</si>
  <si>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</si>
  <si>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</si>
  <si>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</si>
  <si>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</si>
  <si>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</si>
  <si>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</si>
  <si>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</si>
  <si>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</si>
  <si>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</si>
  <si>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</si>
  <si>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</si>
  <si>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</si>
  <si>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</si>
  <si>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</si>
  <si>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</si>
  <si>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</si>
  <si>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</si>
  <si>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</si>
  <si>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</si>
  <si>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</si>
  <si>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</si>
  <si>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</si>
  <si>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</si>
  <si>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</si>
  <si>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</si>
  <si>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</si>
  <si>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</si>
  <si>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</si>
  <si>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</si>
  <si>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</si>
  <si>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</si>
  <si>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</si>
  <si>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</si>
  <si>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</si>
  <si>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</si>
  <si>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</si>
  <si>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</si>
  <si>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</si>
  <si>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</si>
  <si>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</si>
  <si>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</si>
  <si>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</si>
  <si>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</si>
  <si>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</si>
  <si>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</si>
  <si>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</si>
  <si>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</si>
  <si>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</si>
  <si>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</si>
  <si>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</si>
  <si>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</si>
  <si>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</si>
  <si>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</si>
  <si>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</si>
  <si>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</si>
  <si>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</si>
  <si>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</si>
  <si>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</si>
  <si>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</si>
  <si>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</si>
  <si>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</si>
  <si>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</si>
  <si>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</si>
  <si>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</si>
  <si>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</si>
  <si>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</si>
  <si>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</si>
  <si>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</si>
  <si>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</si>
  <si>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</si>
  <si>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</si>
  <si>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</si>
  <si>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</si>
  <si>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</si>
  <si>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</si>
  <si>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</si>
  <si>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</si>
  <si>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</si>
  <si>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</si>
  <si>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</si>
  <si>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</si>
  <si>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</si>
  <si>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</si>
  <si>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</si>
  <si>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</si>
  <si>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</si>
  <si>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</si>
  <si>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</si>
  <si>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</si>
  <si>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</si>
  <si>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</si>
  <si>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</si>
  <si>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</si>
  <si>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</si>
  <si>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</si>
  <si>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</si>
  <si>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</si>
  <si>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</si>
  <si>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</si>
  <si>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</si>
  <si>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</si>
  <si>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</si>
  <si>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</si>
  <si>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</si>
  <si>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</si>
  <si>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</si>
  <si>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</si>
  <si>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</si>
  <si>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</si>
  <si>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</si>
  <si>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</si>
  <si>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</si>
  <si>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</si>
  <si>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</si>
  <si>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</si>
  <si>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</si>
  <si>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</si>
  <si>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</si>
  <si>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</si>
  <si>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</si>
  <si>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</si>
  <si>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</si>
  <si>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</si>
  <si>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</si>
  <si>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</si>
  <si>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</si>
  <si>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</si>
  <si>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</si>
  <si>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</si>
  <si>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</si>
  <si>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</si>
  <si>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</si>
  <si>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</si>
  <si>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</si>
  <si>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</si>
  <si>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</si>
  <si>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</si>
  <si>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</si>
  <si>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</si>
  <si>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</si>
  <si>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</si>
  <si>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</si>
  <si>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</si>
  <si>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</si>
  <si>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</si>
  <si>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</si>
  <si>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</si>
  <si>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</si>
  <si>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</si>
  <si>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</si>
  <si>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</si>
  <si>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</si>
  <si>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</si>
  <si>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</si>
  <si>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</si>
  <si>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</si>
  <si>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</si>
  <si>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</si>
  <si>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</si>
  <si>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</si>
  <si>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</si>
  <si>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</si>
  <si>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</si>
  <si>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</si>
  <si>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</si>
  <si>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</si>
  <si>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</si>
  <si>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</si>
  <si>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</si>
  <si>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</si>
  <si>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</si>
  <si>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</si>
  <si>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</si>
  <si>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</si>
  <si>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</si>
  <si>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</si>
  <si>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</si>
  <si>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</si>
  <si>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</si>
  <si>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</si>
  <si>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</si>
  <si>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</si>
  <si>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</si>
  <si>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</si>
  <si>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</si>
  <si>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</si>
  <si>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</si>
  <si>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</si>
  <si>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</si>
  <si>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</si>
  <si>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</si>
  <si>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</si>
  <si>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</si>
  <si>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</si>
  <si>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</si>
  <si>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</si>
  <si>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</si>
  <si>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</si>
  <si>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</si>
  <si>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</si>
  <si>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</si>
  <si>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</si>
  <si>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</si>
  <si>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</si>
  <si>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</si>
  <si>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</si>
  <si>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</si>
  <si>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</si>
  <si>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</si>
  <si>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</si>
  <si>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</si>
  <si>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</si>
  <si>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</si>
  <si>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</si>
  <si>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</si>
  <si>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</si>
  <si>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</si>
  <si>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</si>
  <si>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</si>
  <si>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</si>
  <si>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</si>
  <si>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</si>
  <si>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</si>
  <si>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</si>
  <si>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</si>
  <si>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</si>
  <si>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</si>
  <si>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</si>
  <si>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</si>
  <si>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</si>
  <si>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</si>
  <si>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</si>
  <si>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</si>
  <si>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</si>
  <si>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</si>
  <si>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</si>
  <si>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</si>
  <si>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</si>
  <si>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</si>
  <si>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</si>
  <si>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</si>
  <si>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</si>
  <si>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</si>
  <si>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</si>
  <si>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</si>
  <si>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</si>
  <si>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</si>
  <si>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</si>
  <si>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</si>
  <si>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</si>
  <si>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</si>
  <si>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</si>
  <si>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</si>
  <si>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</si>
  <si>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</si>
  <si>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</si>
  <si>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</si>
  <si>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</si>
  <si>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</si>
  <si>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</si>
  <si>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</si>
  <si>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</si>
  <si>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</si>
  <si>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</si>
  <si>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</si>
  <si>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</si>
  <si>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</si>
  <si>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</si>
  <si>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</si>
  <si>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</si>
  <si>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</si>
  <si>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</si>
  <si>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</si>
  <si>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</si>
  <si>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</si>
  <si>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</si>
  <si>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</si>
  <si>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</si>
  <si>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</si>
  <si>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</si>
  <si>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</si>
  <si>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</si>
  <si>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</si>
  <si>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</si>
  <si>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</si>
  <si>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</si>
  <si>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</si>
  <si>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</si>
  <si>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</si>
  <si>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</si>
  <si>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</si>
  <si>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</si>
  <si>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</si>
  <si>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</si>
  <si>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</si>
  <si>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</si>
  <si>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</si>
  <si>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</si>
  <si>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</si>
  <si>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</si>
  <si>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</si>
  <si>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</si>
  <si>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</si>
  <si>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</si>
  <si>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</si>
  <si>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</si>
  <si>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</si>
  <si>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</si>
  <si>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</si>
  <si>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</si>
  <si>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</si>
  <si>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</si>
  <si>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</si>
  <si>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</si>
  <si>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</si>
  <si>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</si>
  <si>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</si>
  <si>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</si>
  <si>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</si>
  <si>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</si>
  <si>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</si>
  <si>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</si>
  <si>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</si>
  <si>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</si>
  <si>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</si>
  <si>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</si>
  <si>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</si>
  <si>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</si>
  <si>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</si>
  <si>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</si>
  <si>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</si>
  <si>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</si>
  <si>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</si>
  <si>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</si>
  <si>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</si>
  <si>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</si>
  <si>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</si>
  <si>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</si>
  <si>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</si>
  <si>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</si>
  <si>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</si>
  <si>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</si>
  <si>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</si>
  <si>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</si>
  <si>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</si>
  <si>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</si>
  <si>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</si>
  <si>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</si>
  <si>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</si>
  <si>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</si>
  <si>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</si>
  <si>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</si>
  <si>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</si>
  <si>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</si>
  <si>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</si>
  <si>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</si>
  <si>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</si>
  <si>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</si>
  <si>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</si>
  <si>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</si>
  <si>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</si>
  <si>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</si>
  <si>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</si>
  <si>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</si>
  <si>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</si>
  <si>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</si>
  <si>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</si>
  <si>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</si>
  <si>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</si>
  <si>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</si>
  <si>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</si>
  <si>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</si>
  <si>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</si>
  <si>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</si>
  <si>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</si>
  <si>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</si>
  <si>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</si>
  <si>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</si>
  <si>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</si>
  <si>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</si>
  <si>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</si>
  <si>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</si>
  <si>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</si>
  <si>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</si>
  <si>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</si>
  <si>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</si>
  <si>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</si>
  <si>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</si>
  <si>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</si>
  <si>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</si>
  <si>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</si>
  <si>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</si>
  <si>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</si>
  <si>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</si>
  <si>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</si>
  <si>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</si>
  <si>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</si>
  <si>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</si>
  <si>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</si>
  <si>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</si>
  <si>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</si>
  <si>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</si>
  <si>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</si>
  <si>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</si>
  <si>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</si>
  <si>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</si>
  <si>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</si>
  <si>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</si>
  <si>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</si>
  <si>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</si>
  <si>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</si>
  <si>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</si>
  <si>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</si>
  <si>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</si>
  <si>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</si>
  <si>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</si>
  <si>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</si>
  <si>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</si>
  <si>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</si>
  <si>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</si>
  <si>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</si>
  <si>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</si>
  <si>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</si>
  <si>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</si>
  <si>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</si>
  <si>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</si>
  <si>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</si>
  <si>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</si>
  <si>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</si>
  <si>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</si>
  <si>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</si>
  <si>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</si>
  <si>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</si>
  <si>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</si>
  <si>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</si>
  <si>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</si>
  <si>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</si>
  <si>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</si>
  <si>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</si>
  <si>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</si>
  <si>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</si>
  <si>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</si>
  <si>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</si>
  <si>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</si>
  <si>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</si>
  <si>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</si>
  <si>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</si>
  <si>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</si>
  <si>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</si>
  <si>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</si>
  <si>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</si>
  <si>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</si>
  <si>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</si>
  <si>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</si>
  <si>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</si>
  <si>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</si>
  <si>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</si>
  <si>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</si>
  <si>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</si>
  <si>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</si>
  <si>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</si>
  <si>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</si>
  <si>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</si>
  <si>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</si>
  <si>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</si>
  <si>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</si>
  <si>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</si>
  <si>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</si>
  <si>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</si>
  <si>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</si>
  <si>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</si>
  <si>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</si>
  <si>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</si>
  <si>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</si>
  <si>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</si>
  <si>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</si>
  <si>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</si>
  <si>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</si>
  <si>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</si>
  <si>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</si>
  <si>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</si>
  <si>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</si>
  <si>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</si>
  <si>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</si>
  <si>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</si>
  <si>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</si>
  <si>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</si>
  <si>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</si>
  <si>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</si>
  <si>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</si>
  <si>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</si>
  <si>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</si>
  <si>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</si>
  <si>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</si>
  <si>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</si>
  <si>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</si>
  <si>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</si>
  <si>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</si>
  <si>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</si>
  <si>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</si>
  <si>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</si>
  <si>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</si>
  <si>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</si>
  <si>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</si>
  <si>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</si>
  <si>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</si>
  <si>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</si>
  <si>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</si>
  <si>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</si>
  <si>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</si>
  <si>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</si>
  <si>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</si>
  <si>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</si>
  <si>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</si>
  <si>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</si>
  <si>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</si>
  <si>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</si>
  <si>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</si>
  <si>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</si>
  <si>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</si>
  <si>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</si>
  <si>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</si>
  <si>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</si>
  <si>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</si>
  <si>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</si>
  <si>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</si>
  <si>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</si>
  <si>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</si>
  <si>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</si>
  <si>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</si>
  <si>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</si>
  <si>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</si>
  <si>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</si>
  <si>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</si>
  <si>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</si>
  <si>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</si>
  <si>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</si>
  <si>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</si>
  <si>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</si>
  <si>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</si>
  <si>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</si>
  <si>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</si>
  <si>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</si>
  <si>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</si>
  <si>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</si>
  <si>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</si>
  <si>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</si>
  <si>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</si>
  <si>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</si>
  <si>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</si>
  <si>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</si>
  <si>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</si>
  <si>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</si>
  <si>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</si>
  <si>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</si>
  <si>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</si>
  <si>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</si>
  <si>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</si>
  <si>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</si>
  <si>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</si>
  <si>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</si>
  <si>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</si>
  <si>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</si>
  <si>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</si>
  <si>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</si>
  <si>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</si>
  <si>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</si>
  <si>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</si>
  <si>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</si>
  <si>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</si>
  <si>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</si>
  <si>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</si>
  <si>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</si>
  <si>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</si>
  <si>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</si>
  <si>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</si>
  <si>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</si>
  <si>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</si>
  <si>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</si>
  <si>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</si>
  <si>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</si>
  <si>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</si>
  <si>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</si>
  <si>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</si>
  <si>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</si>
  <si>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</si>
  <si>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</si>
  <si>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</si>
  <si>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</si>
  <si>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</si>
  <si>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</si>
  <si>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</si>
  <si>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</si>
  <si>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</si>
  <si>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</si>
  <si>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</si>
  <si>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</si>
  <si>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</si>
  <si>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</si>
  <si>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</si>
  <si>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</si>
  <si>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</si>
  <si>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</si>
  <si>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</si>
  <si>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</si>
  <si>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</si>
  <si>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</si>
  <si>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</si>
  <si>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</si>
  <si>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</si>
  <si>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</si>
  <si>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</si>
  <si>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</si>
  <si>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</si>
  <si>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</si>
  <si>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</si>
  <si>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</si>
  <si>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</si>
  <si>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</si>
  <si>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</si>
  <si>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</si>
  <si>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</si>
  <si>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</si>
  <si>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</si>
  <si>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</si>
  <si>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</si>
  <si>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</si>
  <si>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</si>
  <si>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</si>
  <si>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</si>
  <si>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</si>
  <si>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</si>
  <si>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</si>
  <si>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</si>
  <si>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</si>
  <si>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</si>
  <si>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</si>
  <si>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</si>
  <si>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</si>
  <si>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</si>
  <si>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</si>
  <si>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</si>
  <si>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</si>
  <si>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</si>
  <si>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</si>
  <si>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</si>
  <si>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</si>
  <si>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</si>
  <si>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</si>
  <si>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</si>
  <si>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</si>
  <si>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</si>
  <si>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</si>
  <si>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</si>
  <si>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</si>
  <si>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</si>
  <si>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</si>
  <si>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</si>
  <si>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</si>
  <si>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</si>
  <si>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</si>
  <si>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</si>
  <si>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</si>
  <si>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</si>
  <si>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</si>
  <si>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</si>
  <si>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</si>
  <si>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</si>
  <si>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</si>
  <si>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</si>
  <si>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</si>
  <si>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</si>
  <si>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</si>
  <si>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</si>
  <si>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</si>
  <si>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</si>
  <si>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</si>
  <si>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</si>
  <si>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</si>
  <si>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</si>
  <si>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</si>
  <si>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</si>
  <si>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</si>
  <si>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</si>
  <si>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</si>
  <si>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</si>
  <si>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</si>
  <si>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</si>
  <si>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</si>
  <si>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</si>
  <si>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</si>
  <si>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</si>
  <si>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</si>
  <si>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</si>
  <si>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</si>
  <si>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</si>
  <si>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</si>
  <si>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</si>
  <si>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</si>
  <si>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</si>
  <si>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</si>
  <si>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</si>
  <si>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</si>
  <si>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</si>
  <si>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</si>
  <si>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</si>
  <si>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</si>
  <si>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</si>
  <si>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</si>
  <si>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</si>
  <si>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</si>
  <si>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</si>
  <si>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</si>
  <si>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</si>
  <si>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</si>
  <si>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</si>
  <si>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</si>
  <si>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</si>
  <si>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</si>
  <si>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</si>
  <si>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</si>
  <si>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</si>
  <si>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</si>
  <si>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</si>
  <si>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</si>
  <si>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</si>
  <si>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</si>
  <si>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</si>
  <si>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</si>
  <si>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</si>
  <si>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</si>
  <si>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</si>
  <si>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</si>
  <si>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</si>
  <si>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</si>
  <si>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</si>
  <si>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</si>
  <si>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</si>
  <si>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</si>
  <si>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</si>
  <si>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</si>
  <si>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</si>
  <si>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</si>
  <si>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</si>
  <si>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</si>
  <si>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</si>
  <si>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</si>
  <si>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</si>
  <si>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</si>
  <si>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</si>
  <si>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</si>
  <si>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</si>
  <si>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</si>
  <si>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</si>
  <si>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</si>
  <si>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</si>
  <si>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</si>
  <si>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</si>
  <si>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</si>
  <si>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</si>
  <si>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</si>
  <si>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</si>
  <si>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</si>
  <si>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</si>
  <si>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</si>
  <si>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</si>
  <si>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</si>
  <si>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</si>
  <si>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</si>
  <si>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</si>
  <si>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</si>
  <si>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</si>
  <si>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</si>
  <si>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</si>
  <si>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</si>
  <si>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</si>
  <si>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</si>
  <si>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</si>
  <si>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</si>
  <si>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</si>
  <si>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</si>
  <si>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</si>
  <si>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</si>
  <si>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</si>
  <si>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</si>
  <si>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</si>
  <si>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</si>
  <si>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</si>
  <si>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</si>
  <si>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</si>
  <si>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</si>
  <si>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</si>
  <si>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</si>
  <si>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</si>
  <si>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</si>
  <si>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</si>
  <si>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</si>
  <si>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</si>
  <si>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</si>
  <si>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</si>
  <si>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</si>
  <si>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</si>
  <si>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</si>
  <si>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</si>
  <si>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</si>
  <si>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</si>
  <si>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</si>
  <si>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</si>
  <si>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</si>
  <si>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</si>
  <si>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</si>
  <si>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</si>
  <si>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</si>
  <si>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</si>
  <si>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</si>
  <si>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</si>
  <si>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</si>
  <si>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</si>
  <si>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</si>
  <si>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</si>
  <si>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</si>
  <si>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</si>
  <si>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</si>
  <si>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</si>
  <si>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</si>
  <si>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</si>
  <si>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</si>
  <si>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</si>
  <si>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</si>
  <si>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</si>
  <si>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</si>
  <si>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</si>
  <si>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</si>
  <si>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</si>
  <si>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</si>
  <si>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</si>
  <si>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</si>
  <si>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</si>
  <si>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</si>
  <si>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</si>
  <si>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</si>
  <si>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</si>
  <si>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</si>
  <si>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</si>
  <si>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</si>
  <si>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</si>
  <si>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</si>
  <si>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</si>
  <si>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</si>
  <si>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</si>
  <si>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</si>
  <si>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</si>
  <si>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</si>
  <si>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</si>
  <si>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</si>
  <si>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</si>
  <si>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</si>
  <si>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</si>
  <si>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</si>
  <si>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</si>
  <si>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</si>
  <si>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</si>
  <si>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</si>
  <si>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</si>
  <si>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</si>
  <si>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</si>
  <si>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</si>
  <si>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</si>
  <si>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</si>
  <si>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</si>
  <si>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</si>
  <si>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</si>
  <si>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</si>
  <si>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</si>
  <si>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</si>
  <si>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</si>
  <si>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</si>
  <si>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</si>
  <si>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</si>
  <si>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</si>
  <si>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</si>
  <si>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</si>
  <si>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</si>
  <si>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</si>
  <si>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</si>
  <si>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</si>
  <si>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</si>
  <si>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</si>
  <si>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</si>
  <si>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</si>
  <si>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</si>
  <si>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</si>
  <si>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</si>
  <si>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</si>
  <si>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</si>
  <si>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</si>
  <si>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</si>
  <si>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</si>
  <si>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</si>
  <si>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</si>
  <si>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</si>
  <si>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</si>
  <si>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</si>
  <si>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</si>
  <si>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</si>
  <si>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</si>
  <si>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</si>
  <si>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</si>
  <si>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</si>
  <si>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</si>
  <si>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</si>
  <si>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</si>
  <si>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</si>
  <si>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</si>
  <si>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</si>
  <si>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</si>
  <si>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</si>
  <si>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</si>
  <si>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</si>
  <si>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</si>
  <si>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</si>
  <si>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</si>
  <si>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</si>
  <si>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</si>
  <si>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</si>
  <si>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</si>
  <si>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</si>
  <si>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</si>
  <si>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</si>
  <si>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</si>
  <si>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</si>
  <si>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</si>
  <si>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</si>
  <si>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</si>
  <si>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</si>
  <si>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</si>
  <si>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</si>
  <si>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</si>
  <si>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</si>
  <si>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</si>
  <si>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</si>
  <si>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</si>
  <si>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</si>
  <si>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</si>
  <si>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</si>
  <si>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</si>
  <si>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</si>
  <si>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</si>
  <si>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</si>
  <si>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</si>
  <si>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</si>
  <si>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</si>
  <si>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</si>
  <si>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</si>
  <si>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</si>
  <si>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</si>
  <si>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</si>
  <si>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</si>
  <si>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</si>
  <si>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</si>
  <si>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</si>
  <si>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</si>
  <si>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</si>
  <si>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</si>
  <si>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</si>
  <si>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</si>
  <si>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</si>
  <si>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</si>
  <si>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</si>
  <si>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</si>
  <si>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</si>
  <si>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</si>
  <si>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</si>
  <si>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</si>
  <si>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</si>
  <si>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</si>
  <si>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</si>
  <si>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</si>
  <si>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</si>
  <si>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</si>
  <si>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</si>
  <si>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</si>
  <si>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</si>
  <si>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</si>
  <si>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</si>
  <si>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</si>
  <si>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</si>
  <si>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</si>
  <si>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</si>
  <si>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</si>
  <si>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</si>
  <si>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</si>
  <si>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</si>
  <si>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</si>
  <si>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</si>
  <si>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</si>
  <si>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</si>
  <si>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</si>
  <si>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</si>
  <si>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</si>
  <si>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</si>
  <si>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</si>
  <si>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</si>
  <si>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</si>
  <si>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</si>
  <si>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</si>
  <si>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</si>
  <si>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</si>
  <si>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</si>
  <si>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</si>
  <si>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</si>
  <si>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</si>
  <si>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</si>
  <si>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</si>
  <si>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</si>
  <si>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</si>
  <si>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</si>
  <si>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</si>
  <si>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</si>
  <si>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</si>
  <si>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</si>
  <si>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</si>
  <si>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</si>
  <si>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</si>
  <si>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</si>
  <si>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</si>
  <si>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</si>
  <si>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</si>
  <si>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</si>
  <si>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</si>
  <si>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</si>
  <si>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</si>
  <si>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</si>
  <si>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</si>
  <si>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</si>
  <si>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</si>
  <si>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</si>
  <si>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</si>
  <si>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</si>
  <si>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</si>
  <si>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</si>
  <si>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</si>
  <si>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</si>
  <si>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</si>
  <si>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</si>
  <si>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</si>
  <si>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</si>
  <si>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</si>
  <si>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</si>
  <si>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</si>
  <si>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</si>
  <si>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</si>
  <si>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</si>
  <si>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</si>
  <si>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</si>
  <si>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</si>
  <si>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</si>
  <si>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</si>
  <si>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</si>
  <si>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</si>
  <si>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</si>
  <si>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</si>
  <si>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</si>
  <si>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</si>
  <si>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</si>
  <si>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</si>
  <si>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</si>
  <si>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</si>
  <si>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</si>
  <si>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</si>
  <si>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</si>
  <si>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</si>
  <si>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</si>
  <si>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</si>
  <si>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</si>
  <si>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</si>
  <si>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</si>
  <si>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</si>
  <si>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</si>
  <si>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</si>
  <si>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</si>
  <si>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</si>
  <si>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</si>
  <si>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</si>
  <si>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</si>
  <si>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</si>
  <si>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</si>
  <si>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</si>
  <si>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</si>
  <si>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</si>
  <si>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</si>
  <si>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</si>
  <si>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</si>
  <si>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</si>
  <si>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</si>
  <si>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</si>
  <si>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</si>
  <si>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</si>
  <si>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</si>
  <si>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</si>
  <si>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</si>
  <si>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</si>
  <si>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</si>
  <si>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</si>
  <si>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</si>
  <si>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</si>
  <si>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</si>
  <si>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</si>
  <si>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</si>
  <si>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</si>
  <si>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</si>
  <si>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</si>
  <si>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</si>
  <si>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</si>
  <si>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</si>
  <si>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</si>
  <si>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</si>
  <si>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</si>
  <si>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</si>
  <si>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</si>
  <si>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</si>
  <si>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</si>
  <si>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</si>
  <si>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</si>
  <si>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</si>
  <si>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</si>
  <si>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</si>
  <si>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</si>
  <si>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</si>
  <si>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</si>
  <si>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</si>
  <si>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</si>
  <si>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</si>
  <si>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</si>
  <si>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</si>
  <si>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</si>
  <si>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</si>
  <si>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</si>
  <si>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</si>
  <si>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</si>
  <si>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</si>
  <si>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</si>
  <si>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</si>
  <si>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</si>
  <si>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</si>
  <si>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</si>
  <si>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</si>
  <si>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</si>
  <si>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</si>
  <si>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</si>
  <si>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</si>
  <si>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</si>
  <si>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</si>
  <si>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</si>
  <si>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</si>
  <si>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</si>
  <si>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</si>
  <si>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</si>
  <si>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</si>
  <si>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</si>
  <si>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</si>
  <si>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</si>
  <si>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</si>
  <si>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</si>
  <si>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</si>
  <si>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</si>
  <si>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</si>
  <si>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</si>
  <si>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</si>
  <si>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</si>
  <si>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</si>
  <si>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</si>
  <si>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</si>
  <si>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</si>
  <si>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</si>
  <si>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</si>
  <si>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</si>
  <si>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</si>
  <si>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</si>
  <si>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</si>
  <si>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</si>
  <si>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</si>
  <si>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</si>
  <si>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</si>
  <si>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</si>
  <si>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</si>
  <si>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</si>
  <si>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</si>
  <si>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</si>
  <si>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</si>
  <si>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</si>
  <si>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</si>
  <si>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</si>
  <si>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</si>
  <si>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</si>
  <si>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</si>
  <si>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</si>
  <si>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</si>
  <si>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</si>
  <si>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</si>
  <si>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</si>
  <si>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</si>
  <si>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</si>
  <si>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</si>
  <si>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</si>
  <si>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</si>
  <si>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</si>
  <si>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</si>
  <si>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</si>
  <si>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</si>
  <si>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</si>
  <si>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</si>
  <si>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</si>
  <si>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</si>
  <si>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</si>
  <si>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</si>
  <si>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</si>
  <si>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</si>
  <si>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</si>
  <si>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</si>
  <si>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</si>
  <si>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</si>
  <si>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</si>
  <si>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</si>
  <si>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</si>
  <si>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</si>
  <si>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</si>
  <si>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</si>
  <si>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</si>
  <si>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</si>
  <si>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</si>
  <si>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</si>
  <si>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</si>
  <si>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</si>
  <si>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</si>
  <si>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</si>
  <si>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</si>
  <si>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</si>
  <si>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</si>
  <si>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</si>
  <si>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</si>
  <si>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</si>
  <si>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</si>
  <si>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</si>
  <si>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</si>
  <si>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</si>
  <si>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</si>
  <si>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</si>
  <si>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</si>
  <si>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</si>
  <si>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</si>
  <si>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</si>
  <si>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</si>
  <si>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</si>
  <si>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</si>
  <si>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</si>
  <si>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</si>
  <si>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</si>
  <si>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</si>
  <si>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</si>
  <si>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</si>
  <si>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</si>
  <si>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</si>
  <si>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</si>
  <si>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</si>
  <si>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</si>
  <si>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</si>
  <si>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</si>
  <si>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</si>
  <si>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</si>
  <si>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</si>
  <si>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</si>
  <si>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</si>
  <si>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</si>
  <si>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</si>
  <si>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</si>
  <si>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</si>
  <si>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</si>
  <si>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</si>
  <si>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</si>
  <si>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</si>
  <si>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</si>
  <si>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</si>
  <si>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</si>
  <si>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</si>
  <si>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</si>
  <si>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</si>
  <si>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</si>
  <si>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</si>
  <si>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</si>
  <si>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</si>
  <si>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</si>
  <si>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</si>
  <si>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</si>
  <si>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</si>
  <si>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</si>
  <si>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</si>
  <si>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</si>
  <si>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</si>
  <si>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</si>
  <si>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</si>
  <si>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</si>
  <si>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</si>
  <si>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</si>
  <si>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</si>
  <si>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</si>
  <si>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</si>
  <si>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</si>
  <si>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</si>
  <si>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</si>
  <si>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</si>
  <si>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</si>
  <si>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</si>
  <si>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</si>
  <si>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</si>
  <si>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</si>
  <si>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</si>
  <si>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</si>
  <si>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</si>
  <si>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</si>
  <si>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</si>
  <si>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</si>
  <si>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</si>
  <si>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</si>
  <si>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</si>
  <si>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</si>
  <si>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</si>
  <si>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</si>
  <si>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</si>
  <si>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</si>
  <si>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</si>
  <si>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</si>
  <si>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</si>
  <si>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</si>
  <si>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</si>
  <si>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</si>
  <si>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</si>
  <si>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</si>
  <si>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</si>
  <si>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</si>
  <si>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</si>
  <si>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</si>
  <si>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</si>
  <si>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</si>
  <si>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</si>
  <si>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</si>
  <si>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</si>
  <si>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</si>
  <si>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</si>
  <si>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</si>
  <si>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</si>
  <si>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</si>
  <si>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</si>
  <si>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</si>
  <si>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</si>
  <si>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</si>
  <si>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</si>
  <si>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</si>
  <si>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</si>
  <si>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</si>
  <si>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</si>
  <si>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</si>
  <si>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</si>
  <si>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</si>
  <si>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</si>
  <si>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</si>
  <si>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</si>
  <si>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</si>
  <si>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</si>
  <si>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</si>
  <si>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</si>
  <si>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</si>
  <si>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</si>
  <si>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</si>
  <si>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</si>
  <si>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</si>
  <si>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</si>
  <si>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</si>
  <si>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</si>
  <si>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</si>
  <si>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</si>
  <si>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</si>
  <si>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</si>
  <si>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</si>
  <si>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</si>
  <si>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</si>
  <si>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</si>
  <si>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</si>
  <si>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</si>
  <si>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</si>
  <si>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</si>
  <si>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</si>
  <si>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</si>
  <si>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</si>
  <si>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</si>
  <si>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</si>
  <si>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</si>
  <si>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</si>
  <si>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</si>
  <si>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</si>
  <si>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</si>
  <si>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</si>
  <si>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</si>
  <si>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</si>
  <si>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</si>
  <si>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</si>
  <si>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</si>
  <si>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</si>
  <si>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</si>
  <si>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</si>
  <si>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</si>
  <si>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</si>
  <si>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</si>
  <si>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</si>
  <si>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</si>
  <si>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</si>
  <si>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</si>
  <si>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</si>
  <si>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</si>
  <si>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</si>
  <si>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</si>
  <si>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</si>
  <si>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</si>
  <si>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</si>
  <si>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</si>
  <si>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</si>
  <si>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</si>
  <si>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</si>
  <si>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</si>
  <si>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</si>
  <si>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</si>
  <si>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</si>
  <si>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</si>
  <si>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</si>
  <si>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</si>
  <si>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</si>
  <si>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</si>
  <si>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</si>
  <si>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</si>
  <si>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</si>
  <si>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</si>
  <si>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</si>
  <si>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</si>
  <si>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</si>
  <si>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</si>
  <si>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</si>
  <si>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</si>
  <si>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</si>
  <si>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</si>
  <si>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</si>
  <si>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</si>
  <si>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</si>
  <si>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</si>
  <si>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</si>
  <si>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</si>
  <si>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</si>
  <si>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</si>
  <si>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</si>
  <si>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</si>
  <si>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</si>
  <si>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</si>
  <si>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</si>
  <si>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</si>
  <si>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</si>
  <si>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</si>
  <si>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</si>
  <si>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</si>
  <si>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</si>
  <si>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</si>
  <si>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</si>
  <si>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</si>
  <si>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</si>
  <si>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</si>
  <si>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</si>
  <si>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</si>
  <si>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</si>
  <si>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</si>
  <si>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</si>
  <si>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</si>
  <si>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</si>
  <si>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</si>
  <si>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</si>
  <si>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</si>
  <si>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</si>
  <si>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</si>
  <si>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</si>
  <si>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</si>
  <si>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</si>
  <si>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</si>
  <si>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</si>
  <si>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</si>
  <si>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</si>
  <si>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</si>
  <si>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</si>
  <si>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</si>
  <si>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</si>
  <si>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</si>
  <si>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</si>
  <si>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</si>
  <si>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</si>
  <si>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</si>
  <si>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</si>
  <si>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</si>
  <si>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</si>
  <si>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</si>
  <si>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</si>
  <si>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</si>
  <si>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</si>
  <si>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</si>
  <si>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</si>
  <si>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</si>
  <si>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</si>
  <si>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</si>
  <si>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</si>
  <si>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</si>
  <si>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</si>
  <si>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</si>
  <si>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</si>
  <si>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</si>
  <si>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</si>
  <si>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</si>
  <si>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</si>
  <si>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</si>
  <si>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</si>
  <si>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</si>
  <si>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</si>
  <si>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</si>
  <si>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</si>
  <si>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</si>
  <si>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</si>
  <si>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</si>
  <si>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</si>
  <si>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</si>
  <si>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</si>
  <si>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</si>
  <si>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</si>
  <si>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</si>
  <si>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</si>
  <si>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</si>
  <si>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</si>
  <si>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</si>
  <si>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</si>
  <si>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</si>
  <si>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</si>
  <si>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</si>
  <si>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</si>
  <si>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</si>
  <si>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</si>
  <si>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</si>
  <si>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</si>
  <si>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</si>
  <si>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</si>
  <si>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</si>
  <si>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</si>
  <si>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</si>
  <si>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</si>
  <si>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</si>
  <si>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</si>
  <si>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</si>
  <si>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</si>
  <si>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</si>
  <si>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</si>
  <si>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</si>
  <si>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</si>
  <si>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</si>
  <si>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</si>
  <si>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</si>
  <si>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</si>
  <si>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</si>
  <si>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</si>
  <si>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</si>
  <si>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</si>
  <si>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</si>
  <si>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</si>
  <si>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</si>
  <si>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</si>
  <si>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</si>
  <si>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</si>
  <si>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</si>
  <si>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</si>
  <si>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</si>
  <si>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</si>
  <si>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</si>
  <si>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</si>
  <si>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</si>
  <si>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</si>
  <si>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</si>
  <si>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</si>
  <si>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</si>
  <si>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</si>
  <si>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</si>
  <si>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</si>
  <si>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</si>
  <si>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</si>
  <si>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</si>
  <si>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</si>
  <si>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</si>
  <si>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</si>
  <si>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</si>
  <si>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</si>
  <si>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</si>
  <si>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</si>
  <si>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</si>
  <si>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</si>
  <si>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</si>
  <si>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</si>
  <si>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</si>
  <si>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</si>
  <si>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</si>
  <si>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</si>
  <si>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</si>
  <si>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</si>
  <si>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</si>
  <si>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</si>
  <si>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</si>
  <si>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</si>
  <si>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</si>
  <si>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</si>
  <si>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</si>
  <si>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</si>
  <si>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</si>
  <si>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</si>
  <si>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</si>
  <si>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</si>
  <si>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</si>
  <si>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</si>
  <si>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</si>
  <si>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</si>
  <si>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</si>
  <si>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</si>
  <si>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</si>
  <si>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</si>
  <si>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</si>
  <si>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</si>
  <si>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</si>
  <si>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</si>
  <si>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</si>
  <si>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</si>
  <si>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</si>
  <si>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</si>
  <si>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</si>
  <si>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</si>
  <si>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</si>
  <si>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</si>
  <si>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</si>
  <si>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</si>
  <si>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</si>
  <si>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</si>
  <si>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</si>
  <si>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</si>
  <si>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</si>
  <si>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</si>
  <si>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</si>
  <si>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</si>
  <si>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</si>
  <si>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</si>
  <si>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</si>
  <si>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</si>
  <si>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</si>
  <si>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</si>
  <si>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</si>
  <si>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</si>
  <si>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</si>
  <si>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</si>
  <si>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</si>
  <si>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</si>
  <si>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</si>
  <si>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</si>
  <si>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</si>
  <si>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</si>
  <si>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</si>
  <si>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</si>
  <si>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</si>
  <si>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</si>
  <si>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</si>
  <si>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</si>
  <si>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</si>
  <si>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</si>
  <si>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</si>
  <si>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</si>
  <si>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</si>
  <si>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</si>
  <si>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</si>
  <si>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</si>
  <si>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</si>
  <si>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</si>
  <si>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</si>
  <si>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</si>
  <si>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</si>
  <si>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</si>
  <si>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</si>
  <si>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</si>
  <si>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</si>
  <si>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</si>
  <si>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</si>
  <si>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</si>
  <si>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</si>
  <si>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</si>
  <si>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</si>
  <si>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</si>
  <si>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</si>
  <si>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</si>
  <si>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</si>
  <si>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</si>
  <si>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</si>
  <si>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</si>
  <si>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</si>
  <si>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</si>
  <si>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</si>
  <si>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</si>
  <si>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</si>
  <si>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</si>
  <si>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</si>
  <si>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</si>
  <si>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</si>
  <si>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</si>
  <si>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</si>
  <si>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</si>
  <si>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</si>
  <si>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</si>
  <si>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</si>
  <si>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</si>
  <si>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</si>
  <si>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</si>
  <si>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</si>
  <si>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</si>
  <si>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</si>
  <si>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</si>
  <si>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</si>
  <si>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</si>
  <si>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</si>
  <si>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</si>
  <si>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</si>
  <si>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</si>
  <si>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</si>
  <si>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</si>
  <si>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</si>
  <si>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</si>
  <si>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</si>
  <si>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</si>
  <si>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</si>
  <si>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</si>
  <si>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</si>
  <si>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</si>
  <si>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</si>
  <si>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</si>
  <si>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</si>
  <si>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</si>
  <si>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</si>
  <si>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</si>
  <si>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</si>
  <si>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</si>
  <si>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</si>
  <si>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</si>
  <si>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</si>
  <si>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</si>
  <si>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</si>
  <si>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</si>
  <si>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</si>
  <si>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</si>
  <si>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</si>
  <si>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</si>
  <si>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</si>
  <si>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</si>
  <si>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</si>
  <si>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</si>
  <si>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</si>
  <si>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</si>
  <si>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</si>
  <si>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</si>
  <si>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</si>
  <si>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</si>
  <si>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</si>
  <si>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</si>
  <si>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</si>
  <si>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</si>
  <si>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</si>
  <si>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</si>
  <si>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</si>
  <si>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</si>
  <si>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</si>
  <si>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</si>
  <si>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</si>
  <si>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</si>
  <si>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</si>
  <si>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</si>
  <si>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</si>
  <si>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</si>
  <si>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</si>
  <si>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</si>
  <si>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</si>
  <si>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</si>
  <si>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</si>
  <si>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</si>
  <si>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</si>
  <si>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</si>
  <si>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</si>
  <si>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</si>
  <si>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</si>
  <si>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</si>
  <si>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</si>
  <si>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</si>
  <si>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</si>
  <si>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</si>
  <si>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</si>
  <si>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</si>
  <si>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</si>
  <si>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</si>
  <si>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</si>
  <si>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</si>
  <si>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</si>
  <si>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</si>
  <si>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</si>
  <si>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</si>
  <si>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</si>
  <si>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</si>
  <si>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</si>
  <si>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</si>
  <si>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</si>
  <si>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</si>
  <si>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</si>
  <si>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</si>
  <si>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</si>
  <si>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</si>
  <si>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</si>
  <si>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</si>
  <si>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</si>
  <si>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</si>
  <si>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</si>
  <si>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</si>
  <si>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</si>
  <si>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</si>
  <si>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</si>
  <si>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</si>
  <si>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</si>
  <si>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</si>
  <si>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</si>
  <si>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</si>
  <si>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</si>
  <si>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</si>
  <si>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</si>
  <si>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</si>
  <si>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</si>
  <si>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</si>
  <si>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</si>
  <si>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</si>
  <si>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</si>
  <si>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</si>
  <si>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</si>
  <si>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</si>
  <si>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</si>
  <si>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</si>
  <si>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</si>
  <si>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</si>
  <si>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</si>
  <si>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</si>
  <si>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</si>
  <si>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</si>
  <si>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</si>
  <si>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</si>
  <si>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</si>
  <si>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</si>
  <si>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</si>
  <si>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</si>
  <si>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</si>
  <si>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</si>
  <si>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</si>
  <si>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</si>
  <si>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</si>
  <si>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</si>
  <si>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</si>
  <si>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</si>
  <si>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</si>
  <si>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</si>
  <si>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</si>
  <si>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</si>
  <si>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</si>
  <si>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</si>
  <si>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</si>
  <si>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</si>
  <si>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</si>
  <si>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</si>
  <si>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</si>
  <si>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</si>
  <si>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</si>
  <si>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</si>
  <si>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</si>
  <si>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</si>
  <si>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</si>
  <si>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</si>
  <si>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</si>
  <si>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</si>
  <si>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</si>
  <si>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</si>
  <si>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</si>
  <si>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</si>
  <si>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</si>
  <si>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</si>
  <si>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</si>
  <si>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</si>
  <si>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</si>
  <si>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</si>
  <si>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</si>
  <si>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</si>
  <si>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</si>
  <si>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</si>
  <si>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</si>
  <si>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</si>
  <si>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</si>
  <si>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</si>
  <si>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</si>
  <si>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</si>
  <si>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</si>
  <si>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</si>
  <si>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</si>
  <si>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</si>
  <si>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</si>
  <si>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</si>
  <si>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</si>
  <si>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</si>
  <si>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</si>
  <si>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</si>
  <si>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</si>
  <si>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</si>
  <si>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</si>
  <si>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</si>
  <si>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</si>
  <si>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</si>
  <si>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</si>
  <si>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</si>
  <si>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</si>
  <si>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</si>
  <si>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</si>
  <si>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</si>
  <si>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</si>
  <si>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</si>
  <si>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</si>
  <si>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</si>
  <si>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</si>
  <si>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</si>
  <si>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</si>
  <si>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</si>
  <si>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</si>
  <si>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</si>
  <si>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</si>
  <si>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</si>
  <si>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</si>
  <si>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</si>
  <si>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</si>
  <si>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</si>
  <si>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</si>
  <si>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</si>
  <si>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</si>
  <si>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</si>
  <si>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</si>
  <si>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</si>
  <si>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</si>
  <si>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</si>
  <si>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</si>
  <si>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</si>
  <si>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</si>
  <si>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</si>
  <si>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</si>
  <si>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</si>
  <si>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</si>
  <si>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</si>
  <si>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</si>
  <si>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</si>
  <si>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</si>
  <si>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</si>
  <si>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</si>
  <si>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</si>
  <si>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</si>
  <si>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</si>
  <si>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</si>
  <si>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</si>
  <si>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</si>
  <si>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</si>
  <si>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</si>
  <si>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</si>
  <si>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</si>
  <si>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</si>
  <si>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</si>
  <si>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</si>
  <si>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</si>
  <si>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</si>
  <si>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</si>
  <si>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</si>
  <si>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</si>
  <si>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</si>
  <si>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</si>
  <si>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</si>
  <si>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</si>
  <si>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</si>
  <si>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</si>
  <si>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</si>
  <si>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</si>
  <si>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</si>
  <si>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</si>
  <si>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</si>
  <si>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</si>
  <si>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</si>
  <si>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</si>
  <si>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</si>
  <si>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</si>
  <si>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</si>
  <si>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</si>
  <si>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</si>
  <si>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</si>
  <si>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</si>
  <si>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</si>
  <si>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</si>
  <si>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</si>
  <si>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</si>
  <si>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</si>
  <si>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</si>
  <si>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</si>
  <si>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</si>
  <si>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</si>
  <si>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</si>
  <si>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</si>
  <si>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</si>
  <si>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</si>
  <si>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</si>
  <si>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</si>
  <si>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</si>
  <si>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</si>
  <si>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</si>
  <si>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</si>
  <si>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</si>
  <si>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</si>
  <si>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</si>
  <si>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</si>
  <si>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</si>
  <si>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</si>
  <si>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</si>
  <si>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</si>
  <si>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</si>
  <si>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</si>
  <si>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</si>
  <si>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</si>
  <si>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</si>
  <si>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</si>
  <si>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</si>
  <si>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</si>
  <si>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</si>
  <si>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</si>
  <si>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</si>
  <si>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</si>
  <si>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</si>
  <si>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</si>
  <si>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</si>
  <si>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</si>
  <si>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</si>
  <si>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</si>
  <si>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</si>
  <si>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</si>
  <si>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</si>
  <si>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</si>
  <si>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</si>
  <si>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</si>
  <si>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</si>
  <si>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</si>
  <si>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</si>
  <si>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</si>
  <si>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</si>
  <si>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</si>
  <si>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</si>
  <si>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</si>
  <si>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</si>
  <si>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</si>
  <si>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</si>
  <si>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</si>
  <si>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</si>
  <si>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</si>
  <si>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</si>
  <si>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</si>
  <si>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</si>
  <si>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</si>
  <si>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</si>
  <si>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</si>
  <si>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</si>
  <si>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</si>
  <si>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</si>
  <si>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</si>
  <si>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</si>
  <si>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</si>
  <si>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</si>
  <si>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</si>
  <si>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</si>
  <si>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</si>
  <si>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</si>
  <si>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</si>
  <si>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</si>
  <si>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</si>
  <si>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</si>
  <si>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</si>
  <si>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</si>
  <si>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</si>
  <si>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</si>
  <si>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</si>
  <si>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</si>
  <si>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</si>
  <si>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</si>
  <si>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</si>
  <si>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</si>
  <si>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</si>
  <si>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</si>
  <si>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</si>
  <si>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</si>
  <si>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</si>
  <si>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</si>
  <si>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</si>
  <si>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</si>
  <si>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</si>
  <si>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</si>
  <si>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</si>
  <si>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</si>
  <si>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</si>
  <si>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</si>
  <si>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</si>
  <si>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</si>
  <si>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</si>
  <si>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</si>
  <si>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</si>
  <si>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</si>
  <si>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</si>
  <si>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</si>
  <si>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</si>
  <si>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</si>
  <si>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</si>
  <si>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</si>
  <si>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</si>
  <si>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</si>
  <si>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</si>
  <si>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</si>
  <si>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</si>
  <si>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</si>
  <si>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</si>
  <si>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</si>
  <si>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</si>
  <si>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</si>
  <si>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</si>
  <si>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</si>
  <si>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</si>
  <si>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</si>
  <si>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</si>
  <si>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</si>
  <si>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</si>
  <si>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</si>
  <si>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</si>
  <si>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</si>
  <si>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</si>
  <si>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</si>
  <si>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</si>
  <si>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</si>
  <si>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</si>
  <si>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</si>
  <si>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</si>
  <si>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</si>
  <si>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</si>
  <si>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</si>
  <si>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</si>
  <si>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</si>
  <si>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</si>
  <si>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</si>
  <si>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</si>
  <si>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</si>
  <si>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</si>
  <si>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</si>
  <si>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</si>
  <si>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</si>
  <si>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</si>
  <si>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</si>
  <si>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</si>
  <si>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</si>
  <si>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</si>
  <si>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</si>
  <si>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</si>
  <si>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</si>
  <si>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</si>
  <si>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</si>
  <si>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</si>
  <si>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</si>
  <si>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</si>
  <si>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</si>
  <si>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</si>
  <si>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</si>
  <si>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</si>
  <si>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</si>
  <si>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</si>
  <si>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</si>
  <si>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</si>
  <si>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</si>
  <si>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</si>
  <si>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</si>
  <si>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</si>
  <si>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</si>
  <si>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</si>
  <si>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</si>
  <si>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</si>
  <si>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</si>
  <si>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</si>
  <si>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</si>
  <si>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</si>
  <si>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</si>
  <si>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</si>
  <si>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</si>
  <si>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</si>
  <si>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</si>
  <si>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</si>
  <si>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</si>
  <si>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</si>
  <si>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</si>
  <si>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</si>
  <si>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</si>
  <si>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</si>
  <si>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</si>
  <si>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</si>
  <si>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</si>
  <si>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</si>
  <si>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</si>
  <si>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</si>
  <si>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</si>
  <si>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</si>
  <si>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</si>
  <si>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</si>
  <si>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</si>
  <si>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</si>
  <si>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</si>
  <si>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</si>
  <si>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</si>
  <si>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</si>
  <si>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</si>
  <si>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</si>
  <si>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</si>
  <si>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</si>
  <si>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</si>
  <si>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</si>
  <si>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</si>
  <si>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</si>
  <si>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</si>
  <si>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</si>
  <si>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</si>
  <si>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</si>
  <si>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</si>
  <si>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</si>
  <si>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</si>
  <si>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</si>
  <si>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</si>
  <si>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</si>
  <si>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</si>
  <si>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</si>
  <si>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</si>
  <si>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</si>
  <si>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</si>
  <si>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</si>
  <si>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</si>
  <si>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</si>
  <si>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</si>
  <si>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</si>
  <si>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</si>
  <si>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</si>
  <si>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</si>
  <si>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</si>
  <si>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</si>
  <si>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</si>
  <si>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</si>
  <si>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</si>
  <si>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</si>
  <si>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</si>
  <si>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</si>
  <si>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</si>
  <si>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</si>
  <si>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</si>
  <si>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</si>
  <si>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</si>
  <si>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</si>
  <si>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</si>
  <si>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</si>
  <si>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</si>
  <si>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</si>
  <si>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</si>
  <si>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</si>
  <si>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</si>
  <si>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</si>
  <si>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</si>
  <si>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</si>
  <si>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</si>
  <si>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</si>
  <si>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</si>
  <si>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</si>
  <si>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</si>
  <si>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</si>
  <si>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</si>
  <si>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</si>
  <si>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</si>
  <si>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</si>
  <si>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</si>
  <si>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</si>
  <si>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</si>
  <si>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</si>
  <si>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</si>
  <si>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</si>
  <si>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</si>
  <si>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</si>
  <si>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</si>
  <si>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</si>
  <si>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</si>
  <si>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</si>
  <si>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</si>
  <si>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</si>
  <si>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</si>
  <si>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</si>
  <si>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</si>
  <si>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</si>
  <si>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</si>
  <si>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</si>
  <si>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</si>
  <si>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</si>
  <si>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</si>
  <si>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</si>
  <si>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</si>
  <si>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</si>
  <si>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</si>
  <si>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</si>
  <si>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</si>
  <si>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</si>
  <si>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</si>
  <si>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</si>
  <si>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</si>
  <si>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</si>
  <si>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</si>
  <si>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</si>
  <si>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</si>
  <si>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</si>
  <si>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</si>
  <si>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</si>
  <si>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</si>
  <si>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</si>
  <si>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</si>
  <si>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</si>
  <si>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</si>
  <si>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</si>
  <si>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</si>
  <si>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</si>
  <si>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</si>
  <si>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</si>
  <si>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</si>
  <si>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</si>
  <si>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</si>
  <si>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</si>
  <si>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</si>
  <si>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</si>
  <si>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</si>
  <si>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</si>
  <si>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</si>
  <si>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</si>
  <si>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</si>
  <si>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</si>
  <si>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</si>
  <si>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</si>
  <si>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</si>
  <si>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</si>
  <si>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</si>
  <si>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</si>
  <si>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</si>
  <si>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</si>
  <si>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</si>
  <si>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</si>
  <si>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</si>
  <si>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</si>
  <si>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</si>
  <si>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</si>
  <si>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</si>
  <si>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</si>
  <si>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</si>
  <si>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</si>
  <si>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</si>
  <si>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</si>
  <si>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</si>
  <si>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</si>
  <si>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</si>
  <si>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</si>
  <si>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</si>
  <si>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</si>
  <si>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</si>
  <si>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</si>
  <si>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</si>
  <si>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</si>
  <si>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</si>
  <si>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</si>
  <si>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</si>
  <si>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</si>
  <si>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</si>
  <si>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</si>
  <si>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</si>
  <si>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</si>
  <si>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</si>
  <si>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</si>
  <si>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</si>
  <si>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</si>
  <si>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</si>
  <si>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</si>
  <si>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</si>
  <si>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</si>
  <si>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</si>
  <si>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</si>
  <si>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</si>
  <si>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</si>
  <si>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</si>
  <si>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</si>
  <si>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</si>
  <si>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</si>
  <si>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</si>
  <si>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</si>
  <si>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</si>
  <si>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</si>
  <si>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</si>
  <si>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</si>
  <si>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</si>
  <si>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</si>
  <si>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</si>
  <si>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</si>
  <si>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</si>
  <si>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</si>
  <si>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</si>
  <si>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</si>
  <si>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</si>
  <si>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</si>
  <si>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</si>
  <si>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</si>
  <si>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</si>
  <si>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</si>
  <si>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</si>
  <si>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</si>
  <si>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</si>
  <si>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</si>
  <si>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</si>
  <si>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</si>
  <si>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</si>
  <si>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</si>
  <si>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</si>
  <si>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</si>
  <si>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</si>
  <si>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</si>
  <si>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</si>
  <si>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</si>
  <si>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</si>
  <si>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</si>
  <si>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</si>
  <si>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</si>
  <si>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</si>
  <si>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</si>
  <si>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</si>
  <si>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</si>
  <si>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</si>
  <si>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</si>
  <si>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</si>
  <si>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</si>
  <si>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</si>
  <si>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</si>
  <si>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</si>
  <si>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</si>
  <si>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</si>
  <si>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</si>
  <si>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</si>
  <si>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</si>
  <si>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</si>
  <si>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</si>
  <si>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</si>
  <si>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</si>
  <si>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</si>
  <si>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</si>
  <si>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</si>
  <si>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</si>
  <si>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</si>
  <si>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</si>
  <si>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</si>
  <si>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</si>
  <si>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</si>
  <si>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</si>
  <si>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</si>
  <si>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</si>
  <si>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</si>
  <si>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</si>
  <si>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</si>
  <si>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</si>
  <si>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</si>
  <si>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</si>
  <si>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</si>
  <si>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</si>
  <si>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</si>
  <si>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</si>
  <si>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</si>
  <si>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</si>
  <si>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</si>
  <si>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</si>
  <si>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</si>
  <si>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</si>
  <si>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</si>
  <si>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</si>
  <si>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</si>
  <si>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</si>
  <si>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</si>
  <si>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</si>
  <si>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</si>
  <si>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</si>
  <si>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</si>
  <si>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</si>
  <si>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</si>
  <si>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</si>
  <si>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</si>
  <si>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</si>
  <si>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</si>
  <si>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</si>
  <si>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</si>
  <si>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</si>
  <si>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</si>
  <si>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</si>
  <si>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</si>
  <si>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</si>
  <si>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</si>
  <si>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</si>
  <si>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</si>
  <si>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</si>
  <si>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</si>
  <si>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</si>
  <si>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</si>
  <si>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</si>
  <si>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</si>
  <si>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</si>
  <si>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</si>
  <si>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</si>
  <si>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</si>
  <si>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</si>
  <si>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</si>
  <si>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</si>
  <si>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</si>
  <si>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</si>
  <si>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</si>
  <si>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</si>
  <si>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</si>
  <si>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</si>
  <si>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</si>
  <si>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</si>
  <si>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</si>
  <si>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</si>
  <si>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</si>
  <si>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</si>
  <si>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</si>
  <si>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</si>
  <si>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</si>
  <si>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</si>
  <si>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</si>
  <si>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</si>
  <si>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</si>
  <si>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</si>
  <si>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</si>
  <si>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</si>
  <si>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</si>
  <si>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</si>
  <si>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</si>
  <si>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</si>
  <si>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</si>
  <si>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</si>
  <si>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</si>
  <si>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</si>
  <si>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</si>
  <si>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</si>
  <si>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</si>
  <si>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</si>
  <si>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</si>
  <si>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</si>
  <si>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</si>
  <si>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</si>
  <si>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</si>
  <si>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</si>
  <si>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</si>
  <si>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</si>
  <si>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</si>
  <si>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</si>
  <si>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</si>
  <si>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</si>
  <si>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</si>
  <si>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</si>
  <si>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</si>
  <si>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</si>
  <si>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</si>
  <si>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</si>
  <si>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</si>
  <si>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</si>
  <si>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</si>
  <si>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</si>
  <si>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</si>
  <si>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</si>
  <si>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</si>
  <si>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</si>
  <si>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</si>
  <si>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</si>
  <si>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</si>
  <si>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</si>
  <si>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</si>
  <si>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</si>
  <si>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</si>
  <si>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</si>
  <si>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</si>
  <si>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</si>
  <si>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</si>
  <si>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</si>
  <si>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</si>
  <si>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</si>
  <si>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</si>
  <si>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</si>
  <si>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</si>
  <si>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</si>
  <si>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</si>
  <si>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</si>
  <si>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</si>
  <si>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</si>
  <si>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</si>
  <si>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</si>
  <si>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</si>
  <si>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</si>
  <si>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</si>
  <si>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</si>
  <si>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</si>
  <si>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</si>
  <si>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</si>
  <si>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</si>
  <si>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</si>
  <si>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</si>
  <si>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</si>
  <si>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</si>
  <si>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</si>
  <si>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</si>
  <si>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</si>
  <si>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</si>
  <si>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</si>
  <si>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</si>
  <si>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</si>
  <si>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</si>
  <si>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</si>
  <si>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</si>
  <si>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</si>
  <si>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</si>
  <si>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</si>
  <si>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</si>
  <si>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</si>
  <si>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</si>
  <si>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</si>
  <si>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</si>
  <si>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</si>
  <si>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</si>
  <si>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</si>
  <si>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</si>
  <si>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</si>
  <si>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</si>
  <si>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</si>
  <si>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</si>
  <si>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</si>
  <si>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</si>
  <si>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</si>
  <si>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</si>
  <si>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</si>
  <si>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</si>
  <si>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</si>
  <si>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</si>
  <si>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</si>
  <si>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</si>
  <si>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</si>
  <si>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</si>
  <si>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</si>
  <si>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</si>
  <si>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</si>
  <si>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</si>
  <si>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</si>
  <si>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</si>
  <si>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</si>
  <si>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</si>
  <si>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</si>
  <si>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</si>
  <si>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</si>
  <si>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</si>
  <si>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</si>
  <si>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</si>
  <si>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</si>
  <si>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</si>
  <si>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</si>
  <si>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</si>
  <si>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</si>
  <si>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</si>
  <si>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</si>
  <si>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</si>
  <si>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</si>
  <si>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</si>
  <si>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</si>
  <si>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</si>
  <si>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</si>
  <si>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</si>
  <si>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</si>
  <si>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</si>
  <si>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</si>
  <si>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</si>
  <si>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</si>
  <si>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</si>
  <si>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</si>
  <si>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</si>
  <si>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</si>
  <si>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</si>
  <si>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</si>
  <si>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</si>
  <si>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</si>
  <si>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</si>
  <si>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</si>
  <si>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</si>
  <si>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</si>
  <si>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</si>
  <si>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</si>
  <si>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</si>
  <si>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</si>
  <si>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</si>
  <si>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</si>
  <si>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</si>
  <si>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</si>
  <si>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</si>
  <si>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</si>
  <si>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</si>
  <si>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</si>
  <si>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</si>
  <si>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</si>
  <si>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</si>
  <si>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</si>
  <si>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</si>
  <si>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</si>
  <si>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</si>
  <si>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</si>
  <si>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</si>
  <si>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</si>
  <si>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</si>
  <si>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</si>
  <si>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</si>
  <si>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</si>
  <si>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</si>
  <si>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</si>
  <si>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</si>
  <si>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</si>
  <si>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</si>
  <si>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</si>
  <si>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</si>
  <si>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</si>
  <si>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</si>
  <si>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</si>
  <si>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</si>
  <si>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</si>
  <si>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</si>
  <si>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</si>
  <si>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</si>
  <si>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</si>
  <si>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</si>
  <si>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</si>
  <si>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</si>
  <si>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</si>
  <si>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</si>
  <si>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</si>
  <si>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</si>
  <si>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</si>
  <si>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</si>
  <si>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</si>
  <si>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</si>
  <si>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</si>
  <si>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</si>
  <si>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</si>
  <si>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</si>
  <si>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</si>
  <si>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</si>
  <si>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</si>
  <si>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</si>
  <si>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</si>
  <si>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</si>
  <si>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</si>
  <si>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</si>
  <si>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</si>
  <si>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</si>
  <si>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</si>
  <si>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</si>
  <si>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</si>
  <si>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</si>
  <si>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</si>
  <si>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</si>
  <si>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</si>
  <si>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</si>
  <si>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</si>
  <si>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</si>
  <si>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</si>
  <si>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</si>
  <si>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</si>
  <si>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</si>
  <si>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</si>
  <si>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</si>
  <si>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</si>
  <si>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</si>
  <si>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</si>
  <si>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</si>
  <si>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</si>
  <si>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</si>
  <si>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</si>
  <si>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</si>
  <si>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</si>
  <si>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</si>
  <si>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</si>
  <si>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</si>
  <si>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</si>
  <si>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</si>
  <si>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</si>
  <si>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</si>
  <si>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</si>
  <si>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</si>
  <si>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</si>
  <si>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</si>
  <si>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</si>
  <si>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</si>
  <si>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</si>
  <si>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</si>
  <si>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</si>
  <si>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</si>
  <si>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</si>
  <si>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</si>
  <si>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</si>
  <si>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</si>
  <si>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</si>
  <si>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</si>
  <si>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</si>
  <si>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</si>
  <si>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</si>
  <si>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</si>
  <si>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</si>
  <si>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</si>
  <si>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</si>
  <si>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</si>
  <si>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</si>
  <si>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</si>
  <si>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</si>
  <si>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</si>
  <si>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</si>
  <si>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</si>
  <si>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</si>
  <si>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</si>
  <si>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</si>
  <si>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</si>
  <si>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</si>
  <si>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</si>
  <si>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</si>
  <si>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</si>
  <si>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</si>
  <si>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</si>
  <si>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</si>
  <si>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</si>
  <si>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</si>
  <si>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</si>
  <si>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</si>
  <si>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</si>
  <si>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</si>
  <si>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</si>
  <si>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</si>
  <si>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</si>
  <si>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</si>
  <si>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</si>
  <si>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</si>
  <si>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</si>
  <si>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</si>
  <si>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</si>
  <si>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</si>
  <si>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</si>
  <si>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</si>
  <si>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</si>
  <si>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</si>
  <si>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</si>
  <si>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</si>
  <si>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</si>
  <si>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</si>
  <si>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</si>
  <si>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</si>
  <si>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</si>
  <si>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</si>
  <si>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</si>
  <si>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</si>
  <si>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</si>
  <si>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</si>
  <si>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</si>
  <si>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</si>
  <si>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</si>
  <si>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</si>
  <si>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</si>
  <si>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</si>
  <si>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</si>
  <si>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</si>
  <si>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</si>
  <si>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</si>
  <si>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</si>
  <si>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</si>
  <si>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</si>
  <si>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</si>
  <si>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</si>
  <si>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</si>
  <si>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</si>
  <si>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</si>
  <si>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</si>
  <si>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</si>
  <si>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</si>
  <si>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</si>
  <si>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</si>
  <si>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</si>
  <si>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</si>
  <si>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</si>
  <si>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</si>
  <si>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</si>
  <si>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</si>
  <si>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</si>
  <si>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</si>
  <si>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</si>
  <si>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</si>
  <si>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</si>
  <si>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</si>
  <si>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</si>
  <si>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</si>
  <si>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</si>
  <si>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</si>
  <si>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</si>
  <si>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</si>
  <si>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</si>
  <si>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</si>
  <si>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</si>
  <si>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</si>
  <si>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</si>
  <si>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</si>
  <si>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</si>
  <si>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</si>
  <si>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</si>
  <si>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</si>
  <si>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</si>
  <si>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</si>
  <si>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</si>
  <si>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</si>
  <si>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</si>
  <si>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</si>
  <si>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</si>
  <si>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</si>
  <si>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</si>
  <si>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</si>
  <si>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</si>
  <si>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</si>
  <si>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</si>
  <si>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</si>
  <si>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</si>
  <si>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</si>
  <si>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</si>
  <si>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</si>
  <si>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</si>
  <si>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</si>
  <si>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</si>
  <si>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</si>
  <si>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</si>
  <si>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</si>
  <si>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</si>
  <si>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</si>
  <si>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</si>
  <si>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</si>
  <si>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</si>
  <si>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</si>
  <si>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</si>
  <si>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</si>
  <si>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</si>
  <si>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</si>
  <si>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</si>
  <si>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</si>
  <si>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</si>
  <si>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</si>
  <si>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</si>
  <si>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</si>
  <si>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</si>
  <si>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</si>
  <si>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</si>
  <si>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</si>
  <si>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</si>
  <si>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</si>
  <si>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</si>
  <si>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</si>
  <si>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</si>
  <si>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</si>
  <si>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</si>
  <si>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</si>
  <si>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</si>
  <si>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</si>
  <si>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</si>
  <si>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</si>
  <si>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</si>
  <si>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</si>
  <si>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</si>
  <si>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</si>
  <si>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</si>
  <si>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</si>
  <si>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</si>
  <si>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</si>
  <si>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</si>
  <si>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</si>
  <si>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</si>
  <si>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</si>
  <si>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</si>
  <si>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</si>
  <si>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</si>
  <si>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</si>
  <si>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</si>
  <si>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</si>
  <si>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</si>
  <si>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</si>
  <si>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</si>
  <si>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</si>
  <si>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</si>
  <si>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</si>
  <si>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</si>
  <si>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</si>
  <si>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</si>
  <si>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</si>
  <si>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</si>
  <si>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</si>
  <si>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</si>
  <si>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</si>
  <si>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</si>
  <si>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</si>
  <si>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</si>
  <si>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</si>
  <si>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</si>
  <si>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</si>
  <si>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</si>
  <si>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</si>
  <si>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</si>
  <si>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</si>
  <si>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</si>
  <si>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</si>
  <si>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</si>
  <si>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</si>
  <si>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</si>
  <si>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</si>
  <si>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</si>
  <si>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</si>
  <si>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</si>
  <si>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</si>
  <si>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</si>
  <si>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</si>
  <si>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</si>
  <si>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</si>
  <si>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</si>
  <si>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</si>
  <si>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</si>
  <si>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</si>
  <si>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</si>
  <si>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</si>
  <si>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</si>
  <si>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</si>
  <si>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</si>
  <si>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</si>
  <si>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</si>
  <si>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</si>
  <si>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</si>
  <si>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</si>
  <si>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</si>
  <si>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</si>
  <si>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</si>
  <si>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</si>
  <si>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</si>
  <si>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</si>
  <si>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</si>
  <si>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</si>
  <si>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</si>
  <si>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</si>
  <si>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</si>
  <si>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</si>
  <si>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</si>
  <si>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</si>
  <si>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</si>
  <si>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</si>
  <si>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</si>
  <si>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</si>
  <si>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</si>
  <si>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</si>
  <si>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</si>
  <si>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</si>
  <si>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</si>
  <si>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</si>
  <si>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</si>
  <si>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</si>
  <si>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</si>
  <si>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</si>
  <si>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</si>
  <si>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</si>
  <si>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</si>
  <si>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</si>
  <si>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</si>
  <si>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</si>
  <si>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</si>
  <si>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</si>
  <si>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</si>
  <si>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</si>
  <si>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</si>
  <si>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</si>
  <si>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</si>
  <si>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</si>
  <si>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</si>
  <si>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</si>
  <si>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</si>
  <si>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</si>
  <si>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</si>
  <si>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</si>
  <si>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</si>
  <si>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</si>
  <si>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</si>
  <si>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</si>
  <si>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</si>
  <si>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</si>
  <si>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</si>
  <si>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</si>
  <si>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</si>
  <si>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</si>
  <si>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</si>
  <si>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</si>
  <si>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</si>
  <si>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</si>
  <si>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</si>
  <si>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</si>
  <si>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</si>
  <si>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</si>
  <si>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</si>
  <si>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</si>
  <si>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</si>
  <si>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</si>
  <si>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</si>
  <si>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</si>
  <si>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</si>
  <si>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</si>
  <si>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</si>
  <si>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</si>
  <si>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</si>
  <si>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</si>
  <si>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</si>
  <si>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</si>
  <si>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</si>
  <si>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</si>
  <si>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</si>
  <si>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</si>
  <si>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</si>
  <si>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</si>
  <si>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</si>
  <si>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</si>
  <si>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</si>
  <si>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</si>
  <si>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</si>
  <si>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</si>
  <si>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</si>
  <si>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</si>
  <si>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</si>
  <si>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</si>
  <si>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</si>
  <si>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</si>
  <si>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</si>
  <si>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</si>
  <si>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</si>
  <si>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</si>
  <si>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</si>
  <si>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</si>
  <si>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</si>
  <si>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</si>
  <si>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</si>
  <si>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</si>
  <si>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</si>
  <si>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</si>
  <si>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</si>
  <si>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</si>
  <si>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</si>
  <si>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</si>
  <si>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</si>
  <si>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</si>
  <si>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</si>
  <si>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</si>
  <si>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</si>
  <si>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</si>
  <si>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</si>
  <si>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</si>
  <si>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</si>
  <si>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</si>
  <si>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</si>
  <si>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</si>
  <si>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</si>
  <si>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</si>
  <si>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</si>
  <si>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</si>
  <si>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</si>
  <si>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</si>
  <si>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</si>
  <si>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</si>
  <si>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</si>
  <si>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</si>
  <si>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</si>
  <si>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</si>
  <si>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</si>
  <si>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</si>
  <si>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</si>
  <si>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</si>
  <si>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</si>
  <si>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</si>
  <si>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</si>
  <si>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</si>
  <si>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</si>
  <si>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</si>
  <si>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</si>
  <si>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</si>
  <si>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</si>
  <si>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</si>
  <si>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</si>
  <si>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</si>
  <si>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</si>
  <si>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</si>
  <si>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</si>
  <si>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</si>
  <si>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</si>
  <si>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</si>
  <si>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</si>
  <si>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</si>
  <si>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</si>
  <si>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</si>
  <si>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</si>
  <si>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</si>
  <si>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</si>
  <si>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</si>
  <si>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</si>
  <si>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</si>
  <si>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</si>
  <si>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</si>
  <si>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</si>
  <si>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</si>
  <si>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</si>
  <si>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</si>
  <si>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</si>
  <si>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</si>
  <si>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</si>
  <si>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</si>
  <si>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</si>
  <si>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</si>
  <si>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</si>
  <si>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</si>
  <si>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</si>
  <si>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</si>
  <si>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</si>
  <si>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</si>
  <si>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</si>
  <si>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</si>
  <si>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</si>
  <si>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</si>
  <si>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</si>
  <si>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</si>
  <si>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</si>
  <si>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</si>
  <si>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</si>
  <si>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</si>
  <si>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</si>
  <si>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</si>
  <si>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</si>
  <si>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</si>
  <si>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</si>
  <si>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</si>
  <si>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</si>
  <si>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</si>
  <si>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</si>
  <si>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</si>
  <si>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</si>
  <si>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</si>
  <si>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</si>
  <si>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</si>
  <si>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</si>
  <si>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</si>
  <si>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</si>
  <si>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</si>
  <si>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</si>
  <si>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</si>
  <si>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</si>
  <si>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</si>
  <si>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</si>
  <si>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</si>
  <si>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</si>
  <si>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</si>
  <si>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</si>
  <si>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</si>
  <si>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</si>
  <si>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</si>
  <si>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</si>
  <si>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</si>
  <si>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</si>
  <si>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</si>
  <si>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</si>
  <si>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</si>
  <si>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</si>
  <si>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</si>
  <si>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</si>
  <si>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</si>
  <si>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</si>
  <si>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</si>
  <si>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</si>
  <si>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</si>
  <si>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</si>
  <si>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</si>
  <si>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</si>
  <si>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</si>
  <si>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</si>
  <si>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</si>
  <si>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</si>
  <si>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</si>
  <si>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</si>
  <si>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</si>
  <si>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</si>
  <si>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</si>
  <si>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</si>
  <si>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</si>
  <si>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</si>
  <si>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</si>
  <si>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</si>
  <si>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</si>
  <si>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</si>
  <si>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</si>
  <si>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</si>
  <si>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</si>
  <si>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</si>
  <si>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</si>
  <si>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</si>
  <si>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</si>
  <si>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</si>
  <si>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</si>
  <si>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</si>
  <si>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</si>
  <si>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</si>
  <si>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</si>
  <si>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</si>
  <si>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</si>
  <si>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</si>
  <si>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</si>
  <si>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</si>
  <si>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</si>
  <si>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</si>
  <si>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</si>
  <si>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</si>
  <si>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</si>
  <si>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</si>
  <si>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</si>
  <si>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</si>
  <si>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</si>
  <si>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</si>
  <si>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</si>
  <si>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</si>
  <si>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</si>
  <si>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</si>
  <si>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</si>
  <si>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</si>
  <si>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</si>
  <si>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</si>
  <si>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</si>
  <si>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</si>
  <si>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</si>
  <si>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</si>
  <si>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</si>
  <si>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</si>
  <si>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</si>
  <si>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</si>
  <si>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</si>
  <si>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</si>
  <si>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</si>
  <si>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</si>
  <si>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</si>
  <si>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</si>
  <si>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</si>
  <si>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</si>
  <si>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</si>
  <si>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</si>
  <si>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</si>
  <si>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</si>
  <si>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</si>
  <si>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</si>
  <si>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</si>
  <si>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</si>
  <si>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</si>
  <si>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</si>
  <si>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</si>
  <si>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</si>
  <si>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</si>
  <si>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</si>
  <si>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</si>
  <si>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</si>
  <si>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</si>
  <si>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</si>
  <si>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</si>
  <si>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</si>
  <si>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</si>
  <si>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</si>
  <si>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</si>
  <si>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</si>
  <si>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</si>
  <si>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</si>
  <si>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</si>
  <si>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</si>
  <si>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</si>
  <si>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</si>
  <si>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</si>
  <si>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</si>
  <si>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</si>
  <si>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</si>
  <si>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</si>
  <si>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</si>
  <si>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</si>
  <si>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</si>
  <si>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</si>
  <si>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</si>
  <si>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</si>
  <si>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</si>
  <si>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</si>
  <si>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</si>
  <si>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</si>
  <si>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</si>
  <si>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</si>
  <si>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</si>
  <si>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</si>
  <si>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</si>
  <si>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</si>
  <si>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</si>
  <si>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</si>
  <si>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</si>
  <si>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</si>
  <si>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</si>
  <si>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</si>
  <si>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</si>
  <si>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</si>
  <si>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</si>
  <si>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</si>
  <si>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</si>
  <si>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</si>
  <si>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</si>
  <si>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</si>
  <si>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</si>
  <si>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</si>
  <si>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</si>
  <si>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</si>
  <si>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</si>
  <si>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</si>
  <si>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</si>
  <si>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</si>
  <si>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</si>
  <si>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</si>
  <si>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</si>
  <si>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</si>
  <si>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</si>
  <si>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</si>
  <si>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</si>
  <si>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</si>
  <si>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</si>
  <si>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</si>
  <si>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</si>
  <si>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</si>
  <si>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</si>
  <si>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</si>
  <si>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</si>
  <si>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</si>
  <si>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</si>
  <si>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</si>
  <si>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</si>
  <si>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</si>
  <si>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</si>
  <si>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</si>
  <si>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</si>
  <si>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</si>
  <si>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</si>
  <si>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</si>
  <si>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</si>
  <si>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</si>
  <si>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</si>
  <si>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</si>
  <si>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</si>
  <si>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</si>
  <si>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</si>
  <si>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</si>
  <si>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</si>
  <si>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</si>
  <si>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</si>
  <si>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</si>
  <si>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</si>
  <si>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</si>
  <si>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</si>
  <si>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</si>
  <si>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</si>
  <si>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</si>
  <si>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</si>
  <si>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</si>
  <si>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</si>
  <si>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</si>
  <si>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</si>
  <si>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</si>
  <si>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</si>
  <si>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</si>
  <si>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</si>
  <si>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</si>
  <si>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</si>
  <si>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</si>
  <si>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</si>
  <si>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</si>
  <si>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</si>
  <si>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</si>
  <si>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</si>
  <si>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</si>
  <si>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</si>
  <si>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</si>
  <si>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</si>
  <si>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</si>
  <si>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</si>
  <si>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</si>
  <si>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</si>
  <si>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</si>
  <si>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</si>
  <si>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</si>
  <si>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</si>
  <si>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</si>
  <si>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</si>
  <si>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</si>
  <si>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</si>
  <si>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</si>
  <si>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</si>
  <si>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</si>
  <si>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</si>
  <si>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</si>
  <si>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</si>
  <si>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</si>
  <si>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</si>
  <si>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</si>
  <si>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</si>
  <si>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</si>
  <si>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</si>
  <si>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</si>
  <si>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</si>
  <si>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</si>
  <si>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</si>
  <si>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</si>
  <si>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</si>
  <si>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</si>
  <si>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</si>
  <si>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</si>
  <si>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</si>
  <si>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</si>
  <si>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</si>
  <si>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</si>
  <si>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</si>
  <si>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</si>
  <si>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</si>
  <si>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</si>
  <si>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</si>
  <si>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</si>
  <si>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</si>
  <si>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</si>
  <si>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</si>
  <si>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</si>
  <si>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</si>
  <si>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</si>
  <si>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</si>
  <si>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</si>
  <si>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</si>
  <si>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</si>
  <si>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</si>
  <si>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</si>
  <si>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</si>
  <si>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</si>
  <si>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</si>
  <si>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</si>
  <si>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</si>
  <si>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</si>
  <si>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</si>
  <si>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</si>
  <si>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</si>
  <si>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</si>
  <si>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</si>
  <si>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</si>
  <si>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</si>
  <si>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</si>
  <si>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</si>
  <si>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</si>
  <si>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</si>
  <si>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</si>
  <si>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</si>
  <si>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</si>
  <si>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</si>
  <si>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</si>
  <si>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</si>
  <si>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</si>
  <si>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</si>
  <si>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</si>
  <si>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</si>
  <si>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</si>
  <si>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</si>
  <si>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</si>
  <si>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</si>
  <si>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</si>
  <si>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</si>
  <si>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</si>
  <si>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</si>
  <si>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</si>
  <si>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</si>
  <si>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</si>
  <si>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</si>
  <si>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</si>
  <si>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</si>
  <si>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</si>
  <si>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</si>
  <si>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</si>
  <si>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</si>
  <si>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</si>
  <si>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</si>
  <si>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</si>
  <si>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</si>
  <si>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</si>
  <si>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</si>
  <si>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</si>
  <si>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</si>
  <si>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</si>
  <si>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</si>
  <si>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</si>
  <si>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</si>
  <si>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</si>
  <si>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</si>
  <si>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</si>
  <si>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</si>
  <si>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</si>
  <si>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</si>
  <si>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</si>
  <si>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</si>
  <si>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</si>
  <si>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</si>
  <si>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</si>
  <si>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</si>
  <si>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</si>
  <si>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</si>
  <si>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</si>
  <si>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</si>
  <si>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</si>
  <si>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</si>
  <si>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</si>
  <si>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</si>
  <si>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</si>
  <si>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</si>
  <si>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</si>
  <si>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</si>
  <si>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</si>
  <si>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</si>
  <si>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</si>
  <si>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</si>
  <si>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</si>
  <si>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</si>
  <si>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</si>
  <si>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</si>
  <si>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</si>
  <si>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</si>
  <si>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</si>
  <si>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</si>
  <si>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</si>
  <si>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</si>
  <si>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</si>
  <si>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</si>
  <si>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</si>
  <si>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</si>
  <si>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</si>
  <si>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</si>
  <si>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</si>
  <si>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</si>
  <si>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</si>
  <si>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</si>
  <si>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</si>
  <si>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</si>
  <si>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</si>
  <si>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</si>
  <si>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</si>
  <si>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</si>
  <si>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</si>
  <si>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</si>
  <si>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</si>
  <si>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</si>
  <si>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</si>
  <si>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</si>
  <si>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</si>
  <si>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</si>
  <si>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</si>
  <si>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</si>
  <si>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</si>
  <si>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</si>
  <si>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</si>
  <si>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</si>
  <si>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</si>
  <si>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</si>
  <si>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</si>
  <si>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</si>
  <si>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</si>
  <si>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</si>
  <si>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</si>
  <si>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</si>
  <si>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</si>
  <si>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</si>
  <si>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</si>
  <si>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</si>
  <si>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</si>
  <si>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</si>
  <si>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</si>
  <si>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</si>
  <si>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</si>
  <si>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</si>
  <si>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</si>
  <si>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</si>
  <si>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</si>
  <si>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</si>
  <si>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</si>
  <si>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</si>
  <si>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</si>
  <si>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</si>
  <si>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</si>
  <si>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</si>
  <si>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</si>
  <si>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</si>
  <si>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</si>
  <si>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</si>
  <si>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</si>
  <si>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</si>
  <si>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</si>
  <si>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</si>
  <si>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</si>
  <si>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</si>
  <si>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</si>
  <si>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</si>
  <si>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</si>
  <si>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</si>
  <si>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</si>
  <si>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</si>
  <si>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</si>
  <si>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</si>
  <si>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</si>
  <si>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</si>
  <si>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</si>
  <si>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</si>
  <si>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</si>
  <si>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</si>
  <si>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</si>
  <si>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</si>
  <si>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</si>
  <si>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</si>
  <si>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</si>
  <si>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</si>
  <si>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</si>
  <si>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</si>
  <si>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</si>
  <si>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</si>
  <si>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</si>
  <si>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</si>
  <si>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</si>
  <si>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</si>
  <si>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</si>
  <si>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</si>
  <si>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</si>
  <si>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</si>
  <si>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</si>
  <si>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</si>
  <si>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</si>
  <si>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</si>
  <si>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</si>
  <si>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</si>
  <si>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</si>
  <si>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</si>
  <si>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</si>
  <si>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</si>
  <si>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</si>
  <si>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</si>
  <si>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</si>
  <si>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</si>
  <si>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</si>
  <si>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</si>
  <si>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</si>
  <si>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</si>
  <si>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</si>
  <si>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</si>
  <si>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</si>
  <si>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</si>
  <si>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</si>
  <si>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</si>
  <si>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</si>
  <si>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</si>
  <si>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</si>
  <si>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</si>
  <si>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</si>
  <si>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</si>
  <si>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</si>
  <si>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</si>
  <si>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</si>
  <si>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</si>
  <si>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</si>
  <si>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</si>
  <si>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</si>
  <si>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</si>
  <si>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</si>
  <si>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</si>
  <si>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</si>
  <si>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</si>
  <si>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</si>
  <si>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</si>
  <si>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</si>
  <si>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</si>
  <si>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</si>
  <si>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</si>
  <si>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</si>
  <si>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</si>
  <si>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</si>
  <si>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</si>
  <si>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</si>
  <si>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</si>
  <si>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</si>
  <si>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</si>
  <si>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</si>
  <si>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</si>
  <si>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</si>
  <si>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</si>
  <si>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</si>
  <si>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</si>
  <si>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</si>
  <si>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</si>
  <si>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</si>
  <si>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</si>
  <si>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</si>
  <si>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</si>
  <si>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</si>
  <si>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</si>
  <si>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</si>
  <si>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</si>
  <si>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</si>
  <si>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</si>
  <si>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</si>
  <si>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</si>
  <si>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</si>
  <si>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</si>
  <si>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</si>
  <si>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</si>
  <si>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</si>
  <si>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</si>
  <si>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</si>
  <si>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</si>
  <si>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</si>
  <si>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</si>
  <si>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</si>
  <si>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</si>
  <si>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</si>
  <si>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</si>
  <si>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</si>
  <si>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</si>
  <si>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</si>
  <si>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</si>
  <si>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</si>
  <si>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</si>
  <si>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</si>
  <si>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</si>
  <si>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</si>
  <si>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</si>
  <si>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</si>
  <si>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</si>
  <si>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</si>
  <si>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</si>
  <si>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</si>
  <si>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</si>
  <si>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</si>
  <si>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</si>
  <si>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</si>
  <si>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</si>
  <si>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</si>
  <si>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</si>
  <si>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</si>
  <si>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</si>
  <si>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</si>
  <si>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</si>
  <si>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</si>
  <si>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</si>
  <si>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</si>
  <si>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</si>
  <si>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</si>
  <si>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</si>
  <si>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</si>
  <si>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</si>
  <si>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</si>
  <si>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</si>
  <si>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</si>
  <si>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</si>
  <si>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</si>
  <si>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</si>
  <si>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</si>
  <si>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</si>
  <si>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</si>
  <si>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</si>
  <si>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</si>
  <si>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</si>
  <si>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</si>
  <si>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</si>
  <si>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</si>
  <si>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</si>
  <si>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</si>
  <si>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</si>
  <si>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</si>
  <si>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</si>
  <si>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</si>
  <si>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</si>
  <si>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</si>
  <si>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</si>
  <si>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</si>
  <si>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</si>
  <si>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</si>
  <si>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</si>
  <si>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</si>
  <si>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</si>
  <si>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</si>
  <si>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</si>
  <si>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</si>
  <si>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</si>
  <si>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</si>
  <si>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</si>
  <si>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</si>
  <si>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</si>
  <si>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</si>
  <si>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</si>
  <si>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</si>
  <si>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</si>
  <si>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</si>
  <si>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</si>
  <si>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</si>
  <si>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</si>
  <si>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</si>
  <si>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</si>
  <si>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</si>
  <si>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</si>
  <si>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</si>
  <si>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</si>
  <si>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</si>
  <si>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</si>
  <si>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</si>
  <si>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</si>
  <si>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</si>
  <si>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</si>
  <si>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</si>
  <si>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</si>
  <si>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</si>
  <si>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</si>
  <si>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</si>
  <si>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</si>
  <si>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</si>
  <si>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</si>
  <si>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</si>
  <si>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</si>
  <si>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</si>
  <si>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</si>
  <si>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</si>
  <si>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</si>
  <si>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</si>
  <si>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</si>
  <si>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</si>
  <si>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</si>
  <si>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</si>
  <si>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</si>
  <si>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</si>
  <si>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</si>
  <si>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</si>
  <si>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</si>
  <si>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</si>
  <si>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</si>
  <si>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</si>
  <si>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</si>
  <si>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</si>
  <si>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</si>
  <si>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</si>
  <si>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</si>
  <si>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</si>
  <si>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</si>
  <si>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</si>
  <si>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</si>
  <si>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</si>
  <si>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</si>
  <si>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</si>
  <si>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</si>
  <si>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</si>
  <si>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</si>
  <si>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</si>
  <si>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</si>
  <si>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</si>
  <si>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</si>
  <si>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</si>
  <si>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</si>
  <si>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</si>
  <si>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</si>
  <si>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</si>
  <si>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</si>
  <si>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</si>
  <si>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</si>
  <si>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</si>
  <si>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</si>
  <si>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</si>
  <si>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</si>
  <si>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</si>
  <si>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</si>
  <si>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</si>
  <si>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</si>
  <si>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</si>
  <si>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</si>
  <si>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</si>
  <si>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</si>
  <si>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</si>
  <si>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</si>
  <si>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</si>
  <si>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</si>
  <si>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</si>
  <si>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</si>
  <si>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</si>
  <si>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</si>
  <si>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</si>
  <si>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</si>
  <si>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</si>
  <si>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</si>
  <si>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</si>
  <si>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</si>
  <si>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</si>
  <si>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</si>
  <si>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</si>
  <si>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</si>
  <si>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</si>
  <si>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</si>
  <si>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</si>
  <si>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</si>
  <si>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</si>
  <si>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</si>
  <si>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</si>
  <si>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</si>
  <si>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</si>
  <si>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</si>
  <si>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</si>
  <si>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</si>
  <si>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</si>
  <si>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</si>
  <si>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</si>
  <si>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</si>
  <si>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</si>
  <si>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</si>
  <si>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</si>
  <si>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</si>
  <si>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</si>
  <si>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</si>
  <si>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</si>
  <si>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</si>
  <si>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</si>
  <si>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</si>
  <si>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</si>
  <si>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</si>
  <si>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</si>
  <si>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</si>
  <si>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</si>
  <si>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</si>
  <si>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</si>
  <si>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</si>
  <si>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</si>
  <si>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</si>
  <si>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</si>
  <si>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</si>
  <si>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</si>
  <si>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</si>
  <si>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</si>
  <si>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</si>
  <si>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</si>
  <si>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</si>
  <si>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</si>
  <si>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</si>
  <si>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</si>
  <si>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</si>
  <si>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</si>
  <si>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</si>
  <si>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</si>
  <si>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</si>
  <si>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</si>
  <si>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</si>
  <si>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</si>
  <si>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</si>
  <si>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</si>
  <si>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</si>
  <si>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</si>
  <si>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</si>
  <si>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</si>
  <si>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</si>
  <si>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</si>
  <si>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</si>
  <si>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</si>
  <si>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</si>
  <si>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</si>
  <si>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</si>
  <si>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</si>
  <si>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</si>
  <si>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</si>
  <si>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</si>
  <si>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</si>
  <si>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</si>
  <si>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</si>
  <si>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</si>
  <si>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</si>
  <si>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</si>
  <si>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</si>
  <si>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</si>
  <si>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</si>
  <si>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</si>
  <si>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</si>
  <si>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</si>
  <si>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</si>
  <si>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</si>
  <si>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</si>
  <si>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</si>
  <si>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</si>
  <si>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</si>
  <si>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</si>
  <si>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</si>
  <si>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</si>
  <si>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</si>
  <si>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</si>
  <si>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</si>
  <si>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</si>
  <si>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</si>
  <si>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</si>
  <si>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</si>
  <si>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</si>
  <si>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</si>
  <si>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</si>
  <si>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</si>
  <si>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</si>
  <si>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</si>
  <si>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</si>
  <si>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</si>
  <si>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</si>
  <si>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</si>
  <si>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</si>
  <si>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</si>
  <si>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</si>
  <si>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</si>
  <si>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</si>
  <si>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</si>
  <si>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</si>
  <si>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</si>
  <si>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</si>
  <si>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</si>
  <si>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</si>
  <si>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</si>
  <si>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</si>
  <si>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</si>
  <si>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</si>
  <si>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</si>
  <si>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</si>
  <si>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</si>
  <si>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</si>
  <si>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</si>
  <si>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</si>
  <si>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</si>
  <si>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</si>
  <si>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</si>
  <si>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</si>
  <si>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</si>
  <si>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</si>
  <si>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</si>
  <si>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</si>
  <si>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</si>
  <si>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</si>
  <si>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</si>
  <si>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</si>
  <si>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</si>
  <si>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</si>
  <si>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</si>
  <si>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</si>
  <si>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</si>
  <si>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</si>
  <si>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</si>
  <si>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</si>
  <si>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</si>
  <si>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</si>
  <si>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</si>
  <si>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</si>
  <si>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</si>
  <si>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</si>
  <si>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</si>
  <si>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</si>
  <si>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</si>
  <si>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</si>
  <si>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</si>
  <si>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</si>
  <si>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</si>
  <si>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</si>
  <si>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</si>
  <si>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</si>
  <si>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</si>
  <si>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</si>
  <si>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</si>
  <si>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</si>
  <si>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</si>
  <si>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</si>
  <si>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</si>
  <si>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</si>
  <si>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</si>
  <si>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</si>
  <si>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</si>
  <si>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</si>
  <si>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</si>
  <si>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</si>
  <si>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</si>
  <si>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</si>
  <si>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</si>
  <si>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</si>
  <si>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</si>
  <si>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</si>
  <si>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</si>
  <si>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</si>
  <si>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</si>
  <si>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</si>
  <si>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</si>
  <si>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</si>
  <si>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</si>
  <si>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</si>
  <si>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</si>
  <si>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</si>
  <si>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</si>
  <si>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</si>
  <si>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</si>
  <si>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</si>
  <si>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</si>
  <si>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</si>
  <si>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</si>
  <si>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</si>
  <si>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</si>
  <si>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</si>
  <si>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</si>
  <si>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</si>
  <si>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</si>
  <si>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</si>
  <si>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</si>
  <si>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</si>
  <si>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</si>
  <si>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</si>
  <si>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</si>
  <si>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</si>
  <si>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</si>
  <si>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</si>
  <si>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</si>
  <si>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</si>
  <si>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</si>
  <si>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</si>
  <si>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</si>
  <si>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</si>
  <si>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</si>
  <si>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</si>
  <si>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</si>
  <si>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</si>
  <si>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</si>
  <si>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</si>
  <si>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</si>
  <si>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</si>
  <si>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</si>
  <si>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</si>
  <si>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</si>
  <si>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</si>
  <si>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</si>
  <si>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</si>
  <si>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</si>
  <si>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</si>
  <si>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</si>
  <si>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</si>
  <si>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</si>
  <si>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</si>
  <si>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</si>
  <si>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</si>
  <si>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</si>
  <si>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</si>
  <si>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</si>
  <si>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</si>
  <si>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</si>
  <si>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</si>
  <si>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</si>
  <si>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</si>
  <si>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</si>
  <si>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</si>
  <si>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</si>
  <si>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</si>
  <si>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</si>
  <si>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</si>
  <si>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</si>
  <si>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</si>
  <si>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</si>
  <si>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</si>
  <si>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</si>
  <si>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</si>
  <si>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</si>
  <si>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</si>
  <si>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</si>
  <si>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</si>
  <si>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</si>
  <si>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</si>
  <si>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</si>
  <si>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</si>
  <si>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</si>
  <si>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</si>
  <si>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</si>
  <si>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</si>
  <si>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</si>
  <si>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</si>
  <si>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</si>
  <si>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</si>
  <si>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</si>
  <si>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</si>
  <si>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</si>
  <si>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</si>
  <si>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</si>
  <si>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</si>
  <si>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</si>
  <si>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</si>
  <si>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</si>
  <si>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</si>
  <si>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</si>
  <si>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</si>
  <si>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</si>
  <si>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</si>
  <si>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</si>
  <si>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</si>
  <si>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</si>
  <si>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</si>
  <si>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</si>
  <si>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</si>
  <si>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</si>
  <si>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</si>
  <si>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</si>
  <si>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</si>
  <si>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</si>
  <si>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</si>
  <si>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</si>
  <si>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</si>
  <si>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</si>
  <si>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</si>
  <si>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</si>
  <si>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</si>
  <si>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</si>
  <si>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</si>
  <si>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</si>
  <si>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</si>
  <si>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</si>
  <si>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</si>
  <si>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</si>
  <si>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</si>
  <si>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</si>
  <si>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</si>
  <si>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</si>
  <si>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</si>
  <si>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</si>
  <si>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</si>
  <si>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</si>
  <si>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</si>
  <si>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</si>
  <si>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</si>
  <si>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</si>
  <si>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</si>
  <si>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</si>
  <si>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</si>
  <si>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</si>
  <si>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</si>
  <si>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</si>
  <si>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</si>
  <si>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</si>
  <si>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</si>
  <si>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</si>
  <si>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</si>
  <si>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</si>
  <si>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</si>
  <si>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</si>
  <si>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</si>
  <si>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</si>
  <si>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</si>
  <si>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</si>
  <si>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</si>
  <si>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</si>
  <si>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</si>
  <si>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</si>
  <si>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</si>
  <si>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</si>
  <si>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</si>
  <si>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</si>
  <si>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</si>
  <si>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</si>
  <si>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</si>
  <si>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</si>
  <si>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</si>
  <si>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</si>
  <si>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</si>
  <si>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</si>
  <si>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</si>
  <si>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</si>
  <si>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</si>
  <si>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</si>
  <si>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</si>
  <si>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</si>
  <si>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</si>
  <si>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</si>
  <si>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</si>
  <si>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</si>
  <si>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</si>
  <si>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</si>
  <si>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</si>
  <si>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</si>
  <si>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</si>
  <si>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</si>
  <si>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</si>
  <si>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</si>
  <si>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</si>
  <si>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</si>
  <si>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</si>
  <si>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</si>
  <si>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</si>
  <si>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</si>
  <si>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</si>
  <si>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</si>
  <si>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</si>
  <si>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</si>
  <si>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</si>
  <si>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</si>
  <si>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</si>
  <si>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</si>
  <si>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</si>
  <si>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</si>
  <si>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</si>
  <si>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</si>
  <si>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</si>
  <si>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</si>
  <si>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</si>
  <si>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</si>
  <si>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</si>
  <si>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</si>
  <si>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</si>
  <si>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</si>
  <si>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</si>
  <si>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</si>
  <si>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</si>
  <si>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</si>
  <si>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</si>
  <si>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</si>
  <si>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</si>
  <si>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</si>
  <si>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</si>
  <si>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</si>
  <si>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</si>
  <si>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</si>
  <si>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</si>
  <si>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</si>
  <si>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</si>
  <si>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</si>
  <si>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</si>
  <si>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</si>
  <si>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</si>
  <si>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</si>
  <si>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</si>
  <si>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</si>
  <si>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</si>
  <si>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</si>
  <si>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</si>
  <si>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</si>
  <si>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</si>
  <si>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</si>
  <si>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</si>
  <si>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</si>
  <si>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</si>
  <si>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</si>
  <si>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</si>
  <si>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</si>
  <si>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</si>
  <si>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</si>
  <si>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</si>
  <si>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</si>
  <si>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</si>
  <si>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</si>
  <si>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</si>
  <si>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</si>
  <si>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</si>
  <si>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</si>
  <si>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</si>
  <si>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</si>
  <si>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</si>
  <si>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</si>
  <si>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</si>
  <si>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</si>
  <si>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</si>
  <si>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</si>
  <si>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</si>
  <si>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</si>
  <si>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</si>
  <si>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</si>
  <si>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</si>
  <si>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</si>
  <si>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</si>
  <si>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</si>
  <si>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</si>
  <si>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</si>
  <si>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</si>
  <si>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</si>
  <si>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</si>
  <si>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</si>
  <si>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</si>
  <si>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</si>
  <si>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</si>
  <si>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</si>
  <si>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</si>
  <si>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</si>
  <si>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</si>
  <si>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</si>
  <si>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</si>
  <si>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</si>
  <si>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</si>
  <si>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</si>
  <si>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</si>
  <si>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</si>
  <si>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</si>
  <si>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</si>
  <si>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</si>
  <si>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</si>
  <si>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</si>
  <si>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</si>
  <si>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</si>
  <si>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</si>
  <si>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</si>
  <si>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</si>
  <si>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</si>
  <si>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</si>
  <si>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</si>
  <si>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</si>
  <si>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</si>
  <si>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</si>
  <si>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</si>
  <si>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</si>
  <si>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</si>
  <si>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</si>
  <si>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</si>
  <si>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</si>
  <si>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</si>
  <si>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</si>
  <si>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</si>
  <si>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</si>
  <si>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</si>
  <si>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</si>
  <si>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</si>
  <si>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</si>
  <si>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</si>
  <si>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</si>
  <si>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</si>
  <si>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</si>
  <si>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</si>
  <si>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</si>
  <si>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</si>
  <si>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</si>
  <si>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</si>
  <si>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</si>
  <si>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</si>
  <si>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</si>
  <si>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</si>
  <si>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</si>
  <si>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</si>
  <si>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</si>
  <si>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</si>
  <si>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</si>
  <si>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</si>
  <si>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</si>
  <si>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</si>
  <si>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</si>
  <si>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</si>
  <si>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</si>
  <si>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</si>
  <si>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</si>
  <si>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</si>
  <si>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</si>
  <si>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</si>
  <si>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</si>
  <si>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</si>
  <si>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</si>
  <si>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</si>
  <si>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</si>
  <si>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</si>
  <si>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</si>
  <si>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</si>
  <si>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</si>
  <si>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</si>
  <si>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</si>
  <si>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</si>
  <si>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</si>
  <si>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</si>
  <si>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</si>
  <si>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</si>
  <si>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</si>
  <si>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</si>
  <si>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</si>
  <si>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</si>
  <si>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</si>
  <si>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</si>
  <si>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</si>
  <si>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</si>
  <si>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</si>
  <si>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</si>
  <si>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</si>
  <si>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</si>
  <si>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</si>
  <si>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</si>
  <si>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</si>
  <si>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</si>
  <si>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</si>
  <si>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</si>
  <si>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</si>
  <si>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</si>
  <si>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</si>
  <si>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</si>
  <si>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</si>
  <si>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</si>
  <si>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</si>
  <si>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</si>
  <si>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</si>
  <si>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</si>
  <si>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</si>
  <si>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</si>
  <si>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</si>
  <si>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</si>
  <si>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</si>
  <si>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</si>
  <si>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</si>
  <si>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</si>
  <si>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</si>
  <si>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</si>
  <si>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</si>
  <si>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</si>
  <si>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</si>
  <si>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</si>
  <si>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</si>
  <si>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</si>
  <si>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</si>
  <si>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</si>
  <si>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</si>
  <si>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</si>
  <si>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</si>
  <si>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</si>
  <si>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</si>
  <si>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</si>
  <si>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</si>
  <si>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</si>
  <si>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</si>
  <si>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</si>
  <si>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</si>
  <si>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</si>
  <si>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</si>
  <si>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</si>
  <si>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</si>
  <si>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</si>
  <si>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</si>
  <si>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</si>
  <si>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</si>
  <si>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</si>
  <si>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</si>
  <si>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</si>
  <si>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</si>
  <si>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</si>
  <si>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</si>
  <si>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</si>
  <si>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</si>
  <si>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</si>
  <si>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</si>
  <si>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</si>
  <si>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</si>
  <si>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</si>
  <si>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</si>
  <si>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</si>
  <si>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</si>
  <si>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</si>
  <si>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</si>
  <si>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</si>
  <si>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</si>
  <si>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</si>
  <si>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</si>
  <si>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</si>
  <si>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</si>
  <si>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</si>
  <si>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</si>
  <si>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</si>
  <si>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</si>
  <si>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</si>
  <si>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</si>
  <si>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</si>
  <si>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</si>
  <si>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</si>
  <si>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</si>
  <si>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</si>
  <si>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</si>
  <si>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</si>
  <si>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</si>
  <si>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</si>
  <si>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</si>
  <si>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</si>
  <si>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</si>
  <si>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</si>
  <si>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</si>
  <si>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</si>
  <si>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</si>
  <si>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</si>
  <si>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</si>
  <si>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</si>
  <si>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</si>
  <si>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</si>
  <si>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</si>
  <si>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</si>
  <si>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</si>
  <si>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</si>
  <si>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</si>
  <si>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</si>
  <si>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</si>
  <si>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</si>
  <si>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</si>
  <si>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</si>
  <si>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</si>
  <si>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</si>
  <si>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</si>
  <si>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</si>
  <si>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</si>
  <si>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</si>
  <si>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</si>
  <si>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</si>
  <si>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</si>
  <si>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</si>
  <si>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</si>
  <si>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</si>
  <si>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</si>
  <si>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</si>
  <si>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</si>
  <si>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</si>
  <si>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</si>
  <si>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</si>
  <si>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</si>
  <si>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</si>
  <si>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</si>
  <si>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</si>
  <si>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</si>
  <si>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</si>
  <si>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</si>
  <si>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</si>
  <si>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</si>
  <si>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</si>
  <si>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</si>
  <si>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</si>
  <si>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</si>
  <si>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</si>
  <si>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</si>
  <si>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</si>
  <si>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</si>
  <si>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</si>
  <si>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</si>
  <si>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</si>
  <si>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</si>
  <si>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</si>
  <si>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</si>
  <si>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</si>
  <si>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</si>
  <si>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</si>
  <si>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</si>
  <si>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</si>
  <si>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</si>
  <si>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</si>
  <si>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</si>
  <si>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</si>
  <si>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</si>
  <si>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</si>
  <si>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</si>
  <si>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</si>
  <si>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</si>
  <si>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</si>
  <si>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</si>
  <si>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</si>
  <si>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</si>
  <si>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</si>
  <si>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</si>
  <si>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</si>
  <si>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</si>
  <si>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</si>
  <si>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</si>
  <si>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</si>
  <si>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</si>
  <si>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</si>
  <si>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</si>
  <si>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</si>
  <si>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</si>
  <si>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</si>
  <si>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</si>
  <si>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</si>
  <si>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</si>
  <si>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</si>
  <si>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</si>
  <si>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</si>
  <si>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</si>
  <si>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</si>
  <si>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</si>
  <si>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</si>
  <si>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</si>
  <si>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</si>
  <si>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</si>
  <si>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</si>
  <si>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</si>
  <si>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</si>
  <si>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</si>
  <si>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</si>
  <si>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</si>
  <si>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</si>
  <si>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</si>
  <si>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</si>
  <si>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</si>
  <si>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</si>
  <si>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</si>
  <si>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</si>
  <si>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</si>
  <si>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</si>
  <si>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</si>
  <si>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</si>
  <si>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</si>
  <si>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</si>
  <si>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</si>
  <si>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</si>
  <si>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</si>
  <si>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</si>
  <si>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</si>
  <si>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</si>
  <si>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</si>
  <si>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</si>
  <si>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</si>
  <si>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</si>
  <si>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</si>
  <si>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</si>
  <si>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</si>
  <si>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</si>
  <si>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</si>
  <si>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</si>
  <si>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</si>
  <si>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</si>
  <si>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</si>
  <si>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</si>
  <si>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</si>
  <si>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</si>
  <si>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</si>
  <si>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</si>
  <si>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</si>
  <si>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</si>
  <si>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</si>
  <si>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</si>
  <si>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</si>
  <si>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</si>
  <si>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</si>
  <si>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</si>
  <si>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</si>
  <si>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</si>
  <si>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</si>
  <si>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</si>
  <si>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</si>
  <si>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</si>
  <si>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</si>
  <si>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</si>
  <si>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</si>
  <si>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</si>
  <si>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</si>
  <si>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</si>
  <si>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</si>
  <si>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</si>
  <si>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</si>
  <si>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</si>
  <si>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</si>
  <si>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</si>
  <si>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</si>
  <si>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</si>
  <si>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</si>
  <si>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</si>
  <si>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</si>
  <si>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</si>
  <si>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</si>
  <si>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</si>
  <si>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</si>
  <si>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</si>
  <si>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</si>
  <si>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</si>
  <si>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</si>
  <si>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</si>
  <si>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</si>
  <si>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</si>
  <si>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</si>
  <si>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</si>
  <si>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</si>
  <si>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</si>
  <si>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</si>
  <si>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</si>
  <si>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</si>
  <si>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</si>
  <si>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</si>
  <si>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</si>
  <si>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</si>
  <si>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</si>
  <si>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</si>
  <si>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</si>
  <si>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</si>
  <si>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</si>
  <si>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</si>
  <si>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</si>
  <si>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</si>
  <si>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</si>
  <si>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</si>
  <si>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</si>
  <si>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</si>
  <si>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</si>
  <si>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</si>
  <si>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</si>
  <si>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</si>
  <si>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</si>
  <si>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</si>
  <si>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</si>
  <si>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</si>
  <si>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</si>
  <si>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</si>
  <si>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</si>
  <si>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</si>
  <si>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</si>
  <si>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</si>
  <si>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</si>
  <si>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</si>
  <si>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</si>
  <si>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</si>
  <si>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</si>
  <si>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</si>
  <si>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</si>
  <si>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</si>
  <si>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</si>
  <si>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</si>
  <si>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</si>
  <si>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</si>
  <si>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</si>
  <si>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</si>
  <si>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</si>
  <si>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</si>
  <si>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</si>
  <si>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</si>
  <si>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</si>
  <si>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</si>
  <si>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</si>
  <si>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</si>
  <si>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</si>
  <si>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</si>
  <si>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</si>
  <si>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</si>
  <si>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</si>
  <si>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</si>
  <si>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</si>
  <si>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</si>
  <si>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</si>
  <si>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</si>
  <si>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</si>
  <si>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</si>
  <si>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</si>
  <si>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</si>
  <si>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</si>
  <si>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</si>
  <si>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</si>
  <si>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</si>
  <si>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</si>
  <si>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</si>
  <si>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</si>
  <si>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</si>
  <si>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</si>
  <si>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</si>
  <si>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</si>
  <si>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</si>
  <si>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</si>
  <si>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</si>
  <si>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</si>
  <si>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</si>
  <si>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</si>
  <si>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</si>
  <si>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</si>
  <si>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</si>
  <si>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</si>
  <si>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</si>
  <si>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</si>
  <si>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</si>
  <si>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</si>
  <si>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</si>
  <si>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</si>
  <si>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</si>
  <si>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</si>
  <si>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</si>
  <si>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</si>
  <si>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</si>
  <si>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</si>
  <si>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</si>
  <si>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</si>
  <si>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</si>
  <si>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</si>
  <si>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</si>
  <si>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</si>
  <si>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</si>
  <si>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</si>
  <si>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</si>
  <si>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</si>
  <si>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</si>
  <si>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</si>
  <si>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</si>
  <si>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</si>
  <si>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</si>
  <si>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</si>
  <si>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</si>
  <si>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</si>
  <si>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</si>
  <si>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</si>
  <si>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</si>
  <si>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</si>
  <si>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</si>
  <si>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</si>
  <si>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</si>
  <si>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</si>
  <si>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</si>
  <si>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</si>
  <si>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</si>
  <si>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</si>
  <si>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</si>
  <si>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</si>
  <si>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</si>
  <si>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</si>
  <si>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</si>
  <si>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</si>
  <si>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</si>
  <si>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</si>
  <si>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</si>
  <si>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</si>
  <si>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</si>
  <si>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</si>
  <si>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</si>
  <si>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</si>
  <si>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</si>
  <si>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</si>
  <si>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</si>
  <si>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</si>
  <si>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</si>
  <si>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</si>
  <si>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</si>
  <si>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</si>
  <si>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</si>
  <si>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</si>
  <si>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</si>
  <si>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</si>
  <si>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</si>
  <si>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</si>
  <si>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</si>
  <si>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</si>
  <si>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</si>
  <si>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</si>
  <si>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</si>
  <si>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</si>
  <si>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</si>
  <si>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</si>
  <si>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</si>
  <si>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</si>
  <si>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</si>
  <si>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</si>
  <si>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</si>
  <si>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</si>
  <si>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</si>
  <si>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</si>
  <si>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</si>
  <si>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</si>
  <si>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</si>
  <si>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</si>
  <si>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</si>
  <si>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</si>
  <si>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</si>
  <si>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</si>
  <si>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</si>
  <si>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</si>
  <si>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</si>
  <si>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</si>
  <si>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</si>
  <si>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</si>
  <si>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</si>
  <si>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</si>
  <si>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</si>
  <si>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</si>
  <si>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</si>
  <si>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</si>
  <si>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</si>
  <si>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</si>
  <si>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</si>
  <si>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</si>
  <si>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</si>
  <si>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</si>
  <si>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</si>
  <si>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</si>
  <si>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</si>
  <si>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</si>
  <si>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</si>
  <si>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</si>
  <si>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</si>
  <si>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</si>
  <si>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</si>
  <si>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</si>
  <si>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</si>
  <si>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</si>
  <si>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</si>
  <si>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</si>
  <si>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</si>
  <si>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</si>
  <si>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</si>
  <si>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</si>
  <si>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</si>
  <si>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</si>
  <si>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</si>
  <si>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</si>
  <si>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</si>
  <si>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</si>
  <si>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</si>
  <si>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</si>
  <si>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</si>
  <si>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</si>
  <si>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</si>
  <si>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</si>
  <si>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</si>
  <si>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</si>
  <si>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</si>
  <si>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</si>
  <si>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</si>
  <si>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</si>
  <si>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</si>
  <si>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</si>
  <si>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</si>
  <si>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</si>
  <si>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</si>
  <si>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</si>
  <si>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</si>
  <si>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</si>
  <si>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</si>
  <si>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</si>
  <si>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</si>
  <si>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</si>
  <si>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</si>
  <si>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</si>
  <si>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</si>
  <si>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</si>
  <si>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</si>
  <si>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</si>
  <si>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</si>
  <si>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</si>
  <si>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</si>
  <si>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</si>
  <si>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</si>
  <si>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</si>
  <si>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</si>
  <si>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</si>
  <si>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</si>
  <si>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</si>
  <si>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</si>
  <si>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</si>
  <si>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</si>
  <si>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</si>
  <si>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</si>
  <si>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</si>
  <si>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</si>
  <si>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</si>
  <si>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</si>
  <si>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</si>
  <si>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</si>
  <si>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</si>
  <si>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</si>
  <si>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</si>
  <si>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</si>
  <si>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</si>
  <si>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</si>
  <si>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</si>
  <si>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</si>
  <si>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</si>
  <si>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</si>
  <si>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</si>
  <si>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</si>
  <si>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</si>
  <si>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</si>
  <si>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</si>
  <si>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</si>
  <si>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</si>
  <si>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</si>
  <si>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</si>
  <si>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</si>
  <si>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</si>
  <si>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</si>
  <si>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</si>
  <si>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</si>
  <si>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</si>
  <si>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</si>
  <si>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</si>
  <si>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</si>
  <si>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</si>
  <si>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</si>
  <si>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</si>
  <si>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</si>
  <si>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</si>
  <si>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</si>
  <si>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</si>
  <si>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</si>
  <si>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</si>
  <si>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</si>
  <si>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</si>
  <si>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</si>
  <si>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</si>
  <si>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</si>
  <si>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</si>
  <si>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</si>
  <si>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</si>
  <si>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</si>
  <si>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</si>
  <si>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</si>
  <si>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</si>
  <si>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</si>
  <si>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</si>
  <si>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</si>
  <si>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</si>
  <si>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</si>
  <si>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</si>
  <si>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</si>
  <si>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</si>
  <si>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</si>
  <si>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</si>
  <si>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</si>
  <si>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</si>
  <si>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</si>
  <si>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</si>
  <si>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</si>
  <si>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</si>
  <si>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</si>
  <si>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</si>
  <si>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</si>
  <si>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</si>
  <si>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</si>
  <si>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</si>
  <si>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</si>
  <si>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</si>
  <si>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</si>
  <si>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</si>
  <si>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</si>
  <si>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</si>
  <si>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</si>
  <si>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</si>
  <si>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</si>
  <si>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</si>
  <si>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</si>
  <si>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</si>
  <si>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</si>
  <si>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</si>
  <si>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</si>
  <si>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</si>
  <si>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</si>
  <si>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</si>
  <si>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</si>
  <si>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</si>
  <si>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</si>
  <si>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</si>
  <si>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</si>
  <si>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</si>
  <si>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</si>
  <si>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</si>
  <si>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</si>
  <si>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</si>
  <si>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</si>
  <si>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</si>
  <si>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</si>
  <si>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</si>
  <si>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</si>
  <si>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</si>
  <si>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</si>
  <si>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</si>
  <si>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</si>
  <si>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</si>
  <si>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</si>
  <si>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</si>
  <si>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</si>
  <si>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</si>
  <si>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</si>
  <si>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</si>
  <si>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</si>
  <si>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</si>
  <si>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</si>
  <si>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</si>
  <si>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</si>
  <si>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</si>
  <si>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</si>
  <si>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</si>
  <si>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</si>
  <si>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</si>
  <si>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</si>
  <si>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</si>
  <si>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</si>
  <si>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</si>
  <si>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</si>
  <si>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</si>
  <si>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</si>
  <si>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</si>
  <si>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</si>
  <si>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</si>
  <si>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</si>
  <si>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</si>
  <si>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</si>
  <si>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</si>
  <si>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</si>
  <si>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</si>
  <si>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</si>
  <si>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</si>
  <si>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</si>
  <si>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</si>
  <si>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</si>
  <si>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</si>
  <si>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</si>
  <si>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</si>
  <si>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</si>
  <si>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</si>
  <si>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</si>
  <si>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</si>
  <si>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</si>
  <si>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</si>
  <si>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</si>
  <si>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</si>
  <si>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</si>
  <si>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</si>
  <si>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</si>
  <si>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</si>
  <si>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</si>
  <si>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</si>
  <si>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</si>
  <si>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</si>
  <si>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</si>
  <si>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</si>
  <si>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</si>
  <si>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</si>
  <si>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</si>
  <si>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</si>
  <si>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</si>
  <si>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</si>
  <si>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</si>
  <si>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</si>
  <si>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</si>
  <si>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</si>
  <si>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</si>
  <si>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</si>
  <si>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</si>
  <si>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</si>
  <si>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</si>
  <si>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</si>
  <si>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</si>
  <si>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</si>
  <si>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</si>
  <si>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</si>
  <si>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</si>
  <si>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</si>
  <si>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</si>
  <si>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</si>
  <si>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</si>
  <si>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</si>
  <si>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</si>
  <si>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</si>
  <si>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</si>
  <si>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</si>
  <si>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</si>
  <si>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</si>
  <si>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</si>
  <si>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</si>
  <si>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</si>
  <si>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</si>
  <si>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</si>
  <si>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</si>
  <si>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</si>
  <si>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</si>
  <si>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</si>
  <si>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</si>
  <si>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</si>
  <si>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</si>
  <si>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</si>
  <si>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</si>
  <si>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</si>
  <si>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</si>
  <si>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</si>
  <si>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</si>
  <si>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</si>
  <si>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</si>
  <si>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</si>
  <si>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</si>
  <si>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</si>
  <si>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</si>
  <si>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</si>
  <si>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</si>
  <si>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</si>
  <si>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</si>
  <si>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</si>
  <si>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</si>
  <si>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</si>
  <si>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</si>
  <si>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</si>
  <si>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</si>
  <si>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</si>
  <si>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</si>
  <si>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</si>
  <si>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</si>
  <si>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</si>
  <si>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</si>
  <si>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</si>
  <si>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</si>
  <si>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</si>
  <si>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</si>
  <si>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</si>
  <si>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</si>
  <si>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</si>
  <si>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</si>
  <si>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</si>
  <si>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</si>
  <si>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</si>
  <si>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</si>
  <si>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</si>
  <si>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</si>
  <si>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</si>
  <si>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</si>
  <si>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</si>
  <si>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</si>
  <si>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</si>
  <si>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</si>
  <si>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</si>
  <si>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</si>
  <si>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</si>
  <si>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</si>
  <si>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</si>
  <si>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</si>
  <si>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</si>
  <si>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</si>
  <si>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</si>
  <si>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</si>
  <si>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</si>
  <si>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</si>
  <si>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</si>
  <si>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</si>
  <si>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</si>
  <si>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</si>
  <si>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</si>
  <si>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</si>
  <si>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</si>
  <si>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</si>
  <si>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</si>
  <si>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</si>
  <si>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</si>
  <si>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</si>
  <si>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</si>
  <si>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</si>
  <si>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</si>
  <si>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</si>
  <si>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</si>
  <si>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</si>
  <si>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</si>
  <si>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</si>
  <si>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</si>
  <si>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</si>
  <si>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</si>
  <si>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</si>
  <si>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</si>
  <si>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</si>
  <si>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</si>
  <si>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</si>
  <si>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</si>
  <si>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</si>
  <si>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</si>
  <si>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</si>
  <si>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</si>
  <si>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</si>
  <si>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</si>
  <si>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</si>
  <si>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</si>
  <si>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</si>
  <si>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</si>
  <si>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</si>
  <si>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</si>
  <si>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</si>
  <si>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</si>
  <si>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</si>
  <si>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</si>
  <si>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</si>
  <si>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</si>
  <si>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</si>
  <si>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</si>
  <si>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</si>
  <si>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</si>
  <si>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</si>
  <si>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</si>
  <si>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</si>
  <si>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</si>
  <si>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</si>
  <si>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</si>
  <si>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</si>
  <si>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</si>
  <si>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</si>
  <si>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</si>
  <si>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</si>
  <si>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</si>
  <si>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</si>
  <si>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</si>
  <si>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</si>
  <si>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</si>
  <si>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</si>
  <si>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</si>
  <si>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</si>
  <si>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</si>
  <si>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</si>
  <si>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</si>
  <si>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</si>
  <si>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</si>
  <si>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</si>
  <si>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</si>
  <si>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</si>
  <si>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</si>
  <si>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</si>
  <si>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</si>
  <si>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</si>
  <si>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</si>
  <si>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</si>
  <si>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</si>
  <si>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</si>
  <si>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</si>
  <si>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</si>
  <si>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</si>
  <si>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</si>
  <si>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</si>
  <si>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</si>
  <si>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</si>
  <si>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</si>
  <si>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</si>
  <si>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</si>
  <si>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</si>
  <si>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</si>
  <si>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</si>
  <si>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</si>
  <si>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</si>
  <si>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</si>
  <si>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</si>
  <si>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</si>
  <si>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</si>
  <si>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</si>
  <si>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</si>
  <si>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</si>
  <si>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</si>
  <si>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</si>
  <si>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</si>
  <si>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</si>
  <si>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</si>
  <si>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</si>
  <si>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</si>
  <si>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</si>
  <si>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</si>
  <si>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</si>
  <si>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</si>
  <si>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</si>
  <si>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</si>
  <si>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</si>
  <si>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</si>
  <si>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</si>
  <si>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</si>
  <si>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</si>
  <si>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</si>
  <si>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</si>
  <si>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</si>
  <si>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</si>
  <si>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</si>
  <si>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</si>
  <si>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</si>
  <si>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</si>
  <si>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</si>
  <si>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</si>
  <si>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</si>
  <si>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</si>
  <si>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</si>
  <si>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</si>
  <si>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</si>
  <si>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</si>
  <si>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</si>
  <si>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</si>
  <si>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</si>
  <si>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</si>
  <si>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</si>
  <si>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</si>
  <si>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</si>
  <si>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</si>
  <si>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</si>
  <si>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</si>
  <si>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</si>
  <si>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</si>
  <si>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</si>
  <si>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</si>
  <si>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</si>
  <si>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</si>
  <si>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</si>
  <si>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</si>
  <si>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</si>
  <si>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</si>
  <si>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</si>
  <si>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</si>
  <si>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</si>
  <si>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</si>
  <si>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</si>
  <si>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</si>
  <si>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</si>
  <si>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</si>
  <si>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</si>
  <si>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</si>
  <si>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</si>
  <si>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</si>
  <si>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</si>
  <si>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</si>
  <si>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</si>
  <si>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</si>
  <si>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</si>
  <si>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</si>
  <si>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</si>
  <si>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</si>
  <si>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</si>
  <si>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</si>
  <si>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</si>
  <si>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</si>
  <si>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</si>
  <si>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</si>
  <si>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</si>
  <si>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</si>
  <si>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</si>
  <si>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</si>
  <si>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</si>
  <si>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</si>
  <si>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</si>
  <si>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</si>
  <si>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</si>
  <si>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</si>
  <si>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</si>
  <si>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</si>
  <si>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</si>
  <si>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</si>
  <si>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</si>
  <si>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</si>
  <si>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</si>
  <si>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</si>
  <si>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</si>
  <si>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</si>
  <si>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</si>
  <si>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</si>
  <si>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</si>
  <si>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</si>
  <si>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</si>
  <si>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</si>
  <si>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</si>
  <si>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</si>
  <si>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</si>
  <si>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</si>
  <si>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</si>
  <si>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</si>
  <si>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</si>
  <si>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</si>
  <si>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</si>
  <si>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</si>
  <si>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</si>
  <si>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</si>
  <si>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</si>
  <si>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</si>
  <si>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</si>
  <si>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</si>
  <si>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</si>
  <si>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</si>
  <si>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</si>
  <si>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</si>
  <si>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</si>
  <si>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</si>
  <si>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</si>
  <si>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</si>
  <si>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</si>
  <si>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</si>
  <si>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</si>
  <si>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</si>
  <si>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</si>
  <si>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</si>
  <si>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</si>
  <si>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</si>
  <si>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</si>
  <si>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</si>
  <si>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</si>
  <si>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</si>
  <si>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</si>
  <si>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</si>
  <si>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</si>
  <si>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</si>
  <si>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</si>
  <si>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</si>
  <si>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</si>
  <si>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</si>
  <si>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</si>
  <si>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</si>
  <si>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</si>
  <si>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</si>
  <si>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</si>
  <si>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</si>
  <si>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</si>
  <si>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</si>
  <si>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</si>
  <si>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</si>
  <si>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</si>
  <si>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</si>
  <si>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</si>
  <si>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</si>
  <si>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</si>
  <si>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</si>
  <si>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</si>
  <si>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</si>
  <si>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</si>
  <si>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</si>
  <si>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</si>
  <si>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</si>
  <si>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</si>
  <si>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</si>
  <si>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</si>
  <si>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</si>
  <si>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</si>
  <si>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</si>
  <si>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</si>
  <si>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</si>
  <si>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</si>
  <si>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</si>
  <si>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</si>
  <si>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</si>
  <si>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</si>
  <si>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</si>
  <si>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</si>
  <si>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</si>
  <si>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</si>
  <si>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</si>
  <si>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</si>
  <si>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</si>
  <si>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</si>
  <si>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</si>
  <si>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</si>
  <si>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</si>
  <si>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</si>
  <si>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</si>
  <si>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</si>
  <si>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</si>
  <si>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</si>
  <si>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</si>
  <si>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</si>
  <si>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</si>
  <si>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</si>
  <si>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</si>
  <si>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</si>
  <si>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</si>
  <si>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</si>
  <si>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</si>
  <si>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</si>
  <si>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</si>
  <si>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</si>
  <si>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</si>
  <si>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</si>
  <si>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</si>
  <si>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</si>
  <si>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</si>
  <si>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</si>
  <si>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</si>
  <si>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</si>
  <si>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</si>
  <si>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</si>
  <si>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</si>
  <si>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</si>
  <si>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</si>
  <si>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</si>
  <si>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</si>
  <si>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</si>
  <si>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</si>
  <si>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</si>
  <si>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</si>
  <si>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</si>
  <si>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</si>
  <si>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</si>
  <si>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</si>
  <si>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</si>
  <si>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</si>
  <si>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</si>
  <si>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</si>
  <si>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</si>
  <si>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</si>
  <si>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</si>
  <si>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</si>
  <si>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</si>
  <si>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</si>
  <si>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</si>
  <si>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</si>
  <si>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</si>
  <si>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</si>
  <si>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</si>
  <si>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</si>
  <si>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</si>
  <si>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</si>
  <si>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</si>
  <si>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</si>
  <si>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</si>
  <si>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</si>
  <si>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</si>
  <si>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</si>
  <si>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</si>
  <si>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</si>
  <si>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</si>
  <si>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</si>
  <si>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</si>
  <si>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</si>
  <si>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</si>
  <si>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</si>
  <si>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</si>
  <si>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</si>
  <si>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</si>
  <si>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</si>
  <si>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</si>
  <si>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</si>
  <si>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</si>
  <si>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</si>
  <si>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</si>
  <si>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</si>
  <si>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</si>
  <si>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</si>
  <si>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</si>
  <si>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</si>
  <si>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</si>
  <si>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</si>
  <si>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</si>
  <si>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</si>
  <si>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</si>
  <si>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</si>
  <si>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</si>
  <si>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</si>
  <si>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</si>
  <si>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</si>
  <si>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</si>
  <si>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</si>
  <si>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</si>
  <si>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</si>
  <si>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</si>
  <si>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</si>
  <si>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</si>
  <si>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</si>
  <si>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</si>
  <si>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</si>
  <si>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</si>
  <si>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</si>
  <si>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</si>
  <si>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</si>
  <si>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</si>
  <si>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</si>
  <si>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</si>
  <si>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</si>
  <si>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</si>
  <si>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</si>
  <si>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</si>
  <si>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</si>
  <si>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</si>
  <si>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</si>
  <si>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</si>
  <si>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</si>
  <si>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</si>
  <si>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</si>
  <si>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</si>
  <si>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</si>
  <si>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</si>
  <si>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</si>
  <si>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</si>
  <si>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</si>
  <si>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</si>
  <si>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</si>
  <si>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</si>
  <si>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</si>
  <si>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</si>
  <si>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</si>
  <si>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</si>
  <si>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</si>
  <si>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</si>
  <si>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</si>
  <si>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</si>
  <si>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</si>
  <si>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</si>
  <si>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</si>
  <si>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</si>
  <si>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</si>
  <si>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</si>
  <si>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</si>
  <si>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</si>
  <si>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</si>
  <si>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</si>
  <si>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</si>
  <si>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</si>
  <si>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</si>
  <si>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</si>
  <si>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</si>
  <si>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</si>
  <si>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</si>
  <si>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</si>
  <si>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</si>
  <si>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</si>
  <si>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</si>
  <si>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</si>
  <si>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</si>
  <si>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</si>
  <si>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</si>
  <si>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</si>
  <si>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</si>
  <si>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</si>
  <si>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</si>
  <si>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</si>
  <si>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</si>
  <si>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</si>
  <si>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</si>
  <si>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</si>
  <si>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</si>
  <si>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</si>
  <si>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</si>
  <si>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</si>
  <si>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</si>
  <si>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</si>
  <si>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</si>
  <si>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</si>
  <si>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</si>
  <si>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</si>
  <si>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</si>
  <si>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</si>
  <si>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</si>
  <si>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</si>
  <si>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</si>
  <si>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</si>
  <si>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</si>
  <si>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</si>
  <si>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</si>
  <si>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</si>
  <si>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</si>
  <si>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</si>
  <si>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</si>
  <si>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</si>
  <si>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</si>
  <si>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</si>
  <si>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</si>
  <si>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</si>
  <si>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</si>
  <si>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</si>
  <si>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</si>
  <si>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</si>
  <si>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</si>
  <si>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</si>
  <si>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</si>
  <si>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</si>
  <si>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</si>
  <si>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</si>
  <si>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</si>
  <si>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</si>
  <si>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</si>
  <si>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</si>
  <si>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</si>
  <si>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</si>
  <si>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</si>
  <si>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</si>
  <si>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</si>
  <si>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</si>
  <si>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</si>
  <si>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</si>
  <si>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</si>
  <si>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</si>
  <si>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</si>
  <si>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</si>
  <si>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</si>
  <si>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</si>
  <si>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</si>
  <si>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</si>
  <si>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</si>
  <si>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</si>
  <si>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</si>
  <si>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</si>
  <si>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</si>
  <si>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</si>
  <si>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</si>
  <si>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</si>
  <si>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</si>
  <si>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</si>
  <si>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</si>
  <si>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</si>
  <si>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</si>
  <si>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</si>
  <si>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</si>
  <si>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</si>
  <si>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</si>
  <si>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</si>
  <si>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</si>
  <si>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</si>
  <si>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</si>
  <si>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</si>
  <si>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</si>
  <si>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</si>
  <si>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</si>
  <si>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</si>
  <si>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</si>
  <si>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</si>
  <si>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</si>
  <si>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</si>
  <si>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</si>
  <si>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</si>
  <si>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</si>
  <si>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</si>
  <si>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</si>
  <si>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</si>
  <si>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</si>
  <si>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</si>
  <si>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</si>
  <si>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</si>
  <si>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</si>
  <si>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</si>
  <si>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</si>
  <si>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</si>
  <si>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</si>
  <si>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</si>
  <si>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</si>
  <si>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</si>
  <si>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</si>
  <si>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</si>
  <si>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</si>
  <si>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</si>
  <si>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</si>
  <si>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</si>
  <si>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</si>
  <si>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</si>
  <si>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</si>
  <si>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</si>
  <si>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</si>
  <si>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</si>
  <si>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</si>
  <si>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</si>
  <si>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</si>
  <si>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</si>
  <si>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</si>
  <si>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</si>
  <si>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</si>
  <si>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</si>
  <si>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</si>
  <si>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</si>
  <si>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</si>
  <si>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</si>
  <si>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</si>
  <si>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</si>
  <si>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</si>
  <si>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</si>
  <si>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</si>
  <si>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</si>
  <si>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</si>
  <si>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</si>
  <si>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</si>
  <si>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</si>
  <si>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</si>
  <si>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</si>
  <si>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</si>
  <si>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</si>
  <si>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</si>
  <si>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</si>
  <si>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</si>
  <si>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</si>
  <si>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</si>
  <si>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</si>
  <si>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</si>
  <si>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</si>
  <si>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</si>
  <si>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</si>
  <si>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</si>
  <si>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</si>
  <si>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</si>
  <si>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</si>
  <si>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</si>
  <si>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</si>
  <si>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</si>
  <si>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</si>
  <si>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</si>
  <si>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</si>
  <si>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</si>
  <si>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</si>
  <si>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</si>
  <si>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</si>
  <si>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</si>
  <si>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</si>
  <si>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</si>
  <si>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</si>
  <si>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</si>
  <si>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</si>
  <si>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</si>
  <si>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</si>
  <si>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</si>
  <si>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</si>
  <si>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</si>
  <si>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</si>
  <si>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</si>
  <si>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</si>
  <si>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</si>
  <si>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</si>
  <si>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</si>
  <si>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</si>
  <si>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</si>
  <si>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</si>
  <si>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</si>
  <si>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</si>
  <si>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</si>
  <si>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</si>
  <si>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</si>
  <si>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</si>
  <si>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</si>
  <si>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</si>
  <si>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</si>
  <si>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</si>
  <si>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</si>
  <si>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</si>
  <si>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</si>
  <si>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</si>
  <si>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</si>
  <si>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</si>
  <si>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</si>
  <si>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</si>
  <si>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</si>
  <si>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</si>
  <si>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</si>
  <si>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</si>
  <si>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</si>
  <si>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</si>
  <si>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</si>
  <si>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</si>
  <si>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</si>
  <si>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</si>
  <si>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</si>
  <si>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</si>
  <si>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</si>
  <si>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</si>
  <si>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</si>
  <si>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</si>
  <si>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</si>
  <si>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</si>
  <si>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</si>
  <si>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</si>
  <si>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</si>
  <si>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</si>
  <si>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</si>
  <si>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</si>
  <si>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</si>
  <si>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</si>
  <si>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</si>
  <si>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</si>
  <si>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</si>
  <si>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</si>
  <si>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</si>
  <si>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</si>
  <si>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</si>
  <si>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</si>
  <si>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</si>
  <si>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</si>
  <si>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</si>
  <si>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</si>
  <si>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</si>
  <si>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</si>
  <si>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</si>
  <si>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</si>
  <si>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</si>
  <si>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</si>
  <si>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</si>
  <si>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</si>
  <si>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</si>
  <si>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</si>
  <si>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</si>
  <si>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</si>
  <si>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</si>
  <si>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</si>
  <si>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</si>
  <si>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</si>
  <si>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</si>
  <si>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</si>
  <si>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</si>
  <si>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</si>
  <si>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</si>
  <si>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</si>
  <si>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</si>
  <si>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</si>
  <si>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</si>
  <si>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</si>
  <si>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</si>
  <si>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</si>
  <si>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</si>
  <si>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</si>
  <si>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</si>
  <si>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</si>
  <si>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</si>
  <si>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</si>
  <si>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</si>
  <si>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</si>
  <si>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</si>
  <si>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</si>
  <si>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</si>
  <si>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</si>
  <si>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</si>
  <si>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</si>
  <si>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</si>
  <si>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</si>
  <si>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</si>
  <si>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</si>
  <si>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</si>
  <si>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</si>
  <si>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</si>
  <si>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</si>
  <si>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</si>
  <si>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</si>
  <si>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</si>
  <si>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</si>
  <si>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</si>
  <si>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</si>
  <si>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</si>
  <si>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</si>
  <si>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</si>
  <si>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</si>
  <si>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</si>
  <si>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</si>
  <si>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</si>
  <si>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</si>
  <si>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</si>
  <si>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</si>
  <si>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</si>
  <si>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</si>
  <si>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</si>
  <si>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</si>
  <si>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</si>
  <si>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</si>
  <si>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</si>
  <si>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</si>
  <si>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</si>
  <si>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</si>
  <si>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</si>
  <si>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</si>
  <si>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</si>
  <si>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</si>
  <si>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</si>
  <si>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</si>
  <si>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</si>
  <si>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</si>
  <si>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</si>
  <si>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</si>
  <si>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</si>
  <si>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</si>
  <si>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</si>
  <si>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</si>
  <si>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</si>
  <si>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</si>
  <si>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</si>
  <si>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</si>
  <si>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</si>
  <si>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</si>
  <si>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</si>
  <si>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</si>
  <si>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</si>
  <si>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</si>
  <si>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</si>
  <si>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</si>
  <si>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</si>
  <si>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</si>
  <si>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</si>
  <si>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</si>
  <si>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</si>
  <si>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</si>
  <si>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</si>
  <si>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</si>
  <si>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</si>
  <si>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</si>
  <si>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</si>
  <si>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</si>
  <si>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</si>
  <si>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</si>
  <si>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</si>
  <si>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</si>
  <si>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</si>
  <si>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</si>
  <si>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</si>
  <si>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</si>
  <si>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</si>
  <si>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</si>
  <si>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</si>
  <si>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</si>
  <si>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</si>
  <si>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</si>
  <si>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</si>
  <si>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</si>
  <si>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</si>
  <si>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</si>
  <si>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</si>
  <si>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</si>
  <si>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</si>
  <si>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</si>
  <si>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</si>
  <si>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</si>
  <si>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</si>
  <si>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</si>
  <si>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</si>
  <si>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</si>
  <si>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</si>
  <si>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</si>
  <si>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</si>
  <si>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</si>
  <si>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</si>
  <si>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</si>
  <si>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</si>
  <si>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</si>
  <si>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</si>
  <si>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</si>
  <si>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</si>
  <si>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</si>
  <si>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</si>
  <si>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</si>
  <si>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</si>
  <si>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</si>
  <si>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</si>
  <si>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</si>
  <si>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</si>
  <si>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</si>
  <si>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</si>
  <si>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</si>
  <si>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</si>
  <si>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</si>
  <si>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</si>
  <si>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</si>
  <si>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</si>
  <si>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</si>
  <si>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</si>
  <si>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</si>
  <si>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</si>
  <si>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</si>
  <si>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</si>
  <si>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</si>
  <si>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</si>
  <si>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</si>
  <si>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</si>
  <si>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</si>
  <si>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</si>
  <si>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</si>
  <si>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</si>
  <si>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</si>
  <si>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</si>
  <si>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</si>
  <si>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</si>
  <si>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</si>
  <si>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</si>
  <si>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</si>
  <si>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</si>
  <si>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</si>
  <si>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</si>
  <si>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</si>
  <si>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</si>
  <si>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</si>
  <si>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</si>
  <si>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</si>
  <si>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</si>
  <si>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</si>
  <si>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</si>
  <si>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</si>
  <si>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</si>
  <si>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</si>
  <si>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</si>
  <si>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</si>
  <si>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</si>
  <si>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</si>
  <si>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</si>
  <si>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</si>
  <si>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</si>
  <si>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</si>
  <si>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</si>
  <si>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</si>
  <si>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</si>
  <si>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</si>
  <si>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</si>
  <si>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</si>
  <si>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</si>
  <si>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</si>
  <si>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</si>
  <si>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</si>
  <si>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</si>
  <si>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</si>
  <si>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</si>
  <si>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</si>
  <si>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</si>
  <si>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</si>
  <si>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</si>
  <si>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</si>
  <si>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</si>
  <si>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</si>
  <si>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</si>
  <si>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</si>
  <si>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</si>
  <si>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</si>
  <si>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</si>
  <si>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</si>
  <si>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</si>
  <si>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</si>
  <si>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</si>
  <si>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</si>
  <si>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</si>
  <si>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</si>
  <si>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</si>
  <si>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</si>
  <si>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</si>
  <si>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</si>
  <si>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</si>
  <si>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</si>
  <si>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</si>
  <si>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</si>
  <si>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</si>
  <si>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</si>
  <si>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</si>
  <si>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</si>
  <si>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</si>
  <si>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</si>
  <si>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</si>
  <si>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</si>
  <si>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</si>
  <si>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</si>
  <si>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</si>
  <si>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</si>
  <si>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</si>
  <si>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</si>
  <si>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</si>
  <si>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</si>
  <si>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</si>
  <si>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</si>
  <si>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</si>
  <si>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</si>
  <si>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</si>
  <si>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</si>
  <si>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</si>
  <si>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</si>
  <si>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</si>
  <si>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</si>
  <si>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</si>
  <si>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</si>
  <si>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</si>
  <si>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</si>
  <si>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</si>
  <si>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</si>
  <si>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</si>
  <si>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</si>
  <si>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</si>
  <si>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</si>
  <si>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</si>
  <si>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</si>
  <si>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</si>
  <si>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</si>
  <si>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</si>
  <si>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</si>
  <si>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</si>
  <si>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</si>
  <si>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</si>
  <si>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</si>
  <si>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</si>
  <si>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</si>
  <si>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</si>
  <si>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</si>
  <si>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</si>
  <si>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</si>
  <si>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</si>
  <si>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</si>
  <si>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</si>
  <si>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</si>
  <si>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</si>
  <si>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</si>
  <si>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</si>
  <si>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</si>
  <si>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</si>
  <si>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</si>
  <si>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</si>
  <si>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</si>
  <si>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</si>
  <si>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</si>
  <si>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</si>
  <si>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</si>
  <si>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</si>
  <si>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</si>
  <si>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</si>
  <si>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</si>
  <si>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</si>
  <si>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</si>
  <si>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</si>
  <si>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</si>
  <si>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</si>
  <si>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</si>
  <si>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</si>
  <si>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</si>
  <si>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</si>
  <si>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</si>
  <si>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</si>
  <si>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</si>
  <si>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</si>
  <si>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</si>
  <si>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</si>
  <si>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</si>
  <si>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</si>
  <si>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</si>
  <si>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</si>
  <si>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</si>
  <si>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</si>
  <si>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</si>
  <si>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</si>
  <si>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</si>
  <si>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</si>
  <si>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</si>
  <si>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</si>
  <si>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</si>
  <si>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</si>
  <si>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</si>
  <si>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</si>
  <si>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</si>
  <si>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</si>
  <si>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</si>
  <si>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</si>
  <si>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</si>
  <si>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</si>
  <si>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</si>
  <si>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</si>
  <si>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</si>
  <si>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</si>
  <si>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</si>
  <si>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</si>
  <si>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</si>
  <si>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</si>
  <si>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</si>
  <si>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</si>
  <si>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</si>
  <si>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</si>
  <si>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</si>
  <si>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</si>
  <si>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</si>
  <si>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</si>
  <si>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</si>
  <si>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</si>
  <si>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</si>
  <si>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</si>
  <si>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</si>
  <si>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</si>
  <si>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</si>
  <si>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</si>
  <si>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</si>
  <si>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</si>
  <si>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</si>
  <si>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</si>
  <si>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</si>
  <si>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</si>
  <si>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</si>
  <si>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</si>
  <si>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</si>
  <si>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</si>
  <si>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</si>
  <si>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</si>
  <si>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</si>
  <si>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</si>
  <si>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</si>
  <si>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</si>
  <si>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</si>
  <si>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</si>
  <si>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</si>
  <si>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</si>
  <si>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</si>
  <si>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</si>
  <si>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</si>
  <si>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</si>
  <si>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</si>
  <si>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</si>
  <si>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</si>
  <si>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</si>
  <si>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</si>
  <si>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</si>
  <si>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</si>
  <si>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</si>
  <si>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</si>
  <si>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</si>
  <si>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</si>
  <si>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</si>
  <si>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</si>
  <si>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</si>
  <si>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</si>
  <si>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</si>
  <si>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</si>
  <si>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</si>
  <si>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</si>
  <si>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</si>
  <si>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</si>
  <si>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</si>
  <si>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</si>
  <si>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</si>
  <si>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</si>
  <si>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</si>
  <si>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</si>
  <si>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</si>
  <si>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</si>
  <si>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</si>
  <si>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</si>
  <si>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</si>
  <si>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</si>
  <si>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</si>
  <si>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</si>
  <si>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</si>
  <si>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</si>
  <si>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</si>
  <si>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</si>
  <si>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</si>
  <si>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</si>
  <si>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</si>
  <si>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</si>
  <si>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</si>
  <si>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</si>
  <si>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</si>
  <si>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</si>
  <si>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</si>
  <si>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</si>
  <si>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</si>
  <si>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</si>
  <si>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</si>
  <si>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</si>
  <si>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</si>
  <si>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</si>
  <si>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</si>
  <si>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</si>
  <si>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</si>
  <si>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</si>
  <si>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</si>
  <si>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</si>
  <si>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</si>
  <si>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</si>
  <si>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</si>
  <si>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</si>
  <si>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</si>
  <si>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</si>
  <si>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</si>
  <si>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</si>
  <si>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</si>
  <si>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</si>
  <si>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</si>
  <si>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</si>
  <si>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</si>
  <si>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</si>
  <si>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</si>
  <si>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</si>
  <si>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</si>
  <si>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</si>
  <si>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</si>
  <si>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</si>
  <si>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</si>
  <si>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</si>
  <si>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</si>
  <si>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</si>
  <si>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</si>
  <si>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</si>
  <si>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</si>
  <si>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</si>
  <si>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</si>
  <si>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</si>
  <si>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</si>
  <si>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</si>
  <si>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</si>
  <si>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</si>
  <si>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</si>
  <si>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</si>
  <si>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</si>
  <si>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</si>
  <si>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</si>
  <si>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</si>
  <si>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</si>
  <si>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</si>
  <si>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</si>
  <si>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</si>
  <si>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</si>
  <si>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</si>
  <si>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</si>
  <si>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</si>
  <si>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</si>
  <si>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</si>
  <si>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</si>
  <si>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</si>
  <si>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</si>
  <si>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</si>
  <si>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</si>
  <si>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</si>
  <si>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</si>
  <si>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</si>
  <si>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</si>
  <si>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</si>
  <si>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</si>
  <si>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</si>
  <si>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</si>
  <si>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</si>
  <si>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</si>
  <si>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</si>
  <si>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</si>
  <si>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</si>
  <si>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</si>
  <si>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</si>
  <si>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</si>
  <si>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</si>
  <si>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</si>
  <si>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</si>
  <si>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</si>
  <si>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</si>
  <si>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</si>
  <si>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</si>
  <si>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</si>
  <si>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</si>
  <si>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</si>
  <si>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</si>
  <si>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</si>
  <si>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</si>
  <si>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</si>
  <si>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</si>
  <si>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</si>
  <si>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</si>
  <si>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</si>
  <si>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</si>
  <si>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</si>
  <si>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</si>
  <si>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</si>
  <si>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</si>
  <si>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</si>
  <si>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</si>
  <si>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</si>
  <si>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</si>
  <si>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</si>
  <si>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</si>
  <si>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</si>
  <si>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</si>
  <si>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</si>
  <si>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</si>
  <si>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</si>
  <si>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</si>
  <si>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</si>
  <si>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</si>
  <si>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</si>
  <si>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</si>
  <si>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</si>
  <si>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</si>
  <si>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</si>
  <si>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</si>
  <si>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</si>
  <si>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</si>
  <si>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</si>
  <si>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</si>
  <si>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</si>
  <si>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</si>
  <si>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</si>
  <si>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</si>
  <si>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</si>
  <si>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</si>
  <si>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</si>
  <si>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</si>
  <si>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</si>
  <si>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</si>
  <si>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</si>
  <si>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</si>
  <si>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</si>
  <si>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</si>
  <si>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</si>
  <si>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</si>
  <si>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</si>
  <si>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</si>
  <si>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</si>
  <si>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</si>
  <si>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</si>
  <si>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</si>
  <si>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</si>
  <si>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</si>
  <si>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</si>
  <si>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</si>
  <si>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</si>
  <si>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</si>
  <si>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</si>
  <si>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</si>
  <si>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</si>
  <si>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</si>
  <si>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</si>
  <si>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</si>
  <si>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</si>
  <si>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</si>
  <si>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</si>
  <si>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</si>
  <si>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</si>
  <si>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</si>
  <si>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</si>
  <si>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</si>
  <si>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</si>
  <si>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</si>
  <si>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</si>
  <si>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</si>
  <si>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</si>
  <si>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</si>
  <si>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</si>
  <si>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</si>
  <si>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</si>
  <si>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</si>
  <si>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</si>
  <si>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</si>
  <si>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</si>
  <si>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</si>
  <si>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</si>
  <si>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</si>
  <si>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</si>
  <si>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</si>
  <si>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</si>
  <si>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</si>
  <si>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</si>
  <si>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</si>
  <si>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</si>
  <si>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</si>
  <si>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</si>
  <si>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</si>
  <si>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</si>
  <si>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</si>
  <si>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</si>
  <si>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</si>
  <si>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</si>
  <si>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</si>
  <si>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</si>
  <si>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</si>
  <si>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</si>
  <si>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</si>
  <si>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</si>
  <si>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</si>
  <si>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</si>
  <si>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</si>
  <si>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</si>
  <si>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</si>
  <si>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</si>
  <si>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</si>
  <si>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</si>
  <si>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</si>
  <si>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</si>
  <si>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</si>
  <si>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</si>
  <si>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</si>
  <si>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</si>
  <si>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</si>
  <si>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</si>
  <si>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</si>
  <si>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</si>
  <si>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</si>
  <si>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</si>
  <si>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</si>
  <si>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</si>
  <si>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</si>
  <si>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</si>
  <si>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</si>
  <si>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</si>
  <si>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</si>
  <si>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</si>
  <si>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</si>
  <si>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</si>
  <si>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</si>
  <si>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</si>
  <si>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</si>
  <si>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</si>
  <si>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</si>
  <si>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</si>
  <si>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</si>
  <si>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</si>
  <si>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</si>
  <si>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</si>
  <si>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</si>
  <si>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</si>
  <si>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</si>
  <si>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</si>
  <si>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</si>
  <si>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</si>
  <si>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</si>
  <si>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</si>
  <si>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</si>
  <si>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</si>
  <si>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</si>
  <si>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</si>
  <si>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</si>
  <si>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</si>
  <si>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</si>
  <si>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</si>
  <si>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</si>
  <si>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</si>
  <si>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</si>
  <si>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</si>
  <si>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</si>
  <si>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</si>
  <si>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</si>
  <si>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</si>
  <si>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</si>
  <si>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</si>
  <si>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</si>
  <si>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</si>
  <si>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</si>
  <si>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</si>
  <si>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</si>
  <si>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</si>
  <si>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</si>
  <si>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</si>
  <si>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</si>
  <si>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</si>
  <si>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</si>
  <si>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</si>
  <si>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</si>
  <si>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</si>
  <si>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</si>
  <si>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</si>
  <si>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</si>
  <si>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</si>
  <si>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</si>
  <si>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</si>
  <si>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</si>
  <si>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</si>
  <si>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</si>
  <si>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</si>
  <si>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</si>
  <si>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</si>
  <si>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</si>
  <si>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</si>
  <si>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</si>
  <si>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</si>
  <si>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</si>
  <si>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</si>
  <si>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</si>
  <si>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</si>
  <si>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</si>
  <si>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</si>
  <si>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</si>
  <si>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</si>
  <si>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</si>
  <si>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</si>
  <si>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</si>
  <si>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</si>
  <si>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</si>
  <si>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</si>
  <si>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</si>
  <si>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</si>
  <si>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</si>
  <si>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</si>
  <si>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</si>
  <si>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</si>
  <si>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</si>
  <si>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</si>
  <si>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</si>
  <si>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</si>
  <si>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</si>
  <si>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</si>
  <si>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</si>
  <si>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</si>
  <si>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</si>
  <si>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</si>
  <si>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</si>
  <si>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</si>
  <si>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</si>
  <si>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</si>
  <si>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</si>
  <si>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</si>
  <si>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</si>
  <si>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</si>
  <si>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</si>
  <si>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</si>
  <si>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</si>
  <si>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</si>
  <si>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</si>
  <si>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</si>
  <si>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</si>
  <si>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</si>
  <si>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</si>
  <si>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</si>
  <si>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</si>
  <si>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</si>
  <si>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</si>
  <si>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</si>
  <si>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</si>
  <si>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</si>
  <si>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</si>
  <si>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</si>
  <si>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</si>
  <si>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</si>
  <si>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</si>
  <si>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</si>
  <si>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</si>
  <si>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</si>
  <si>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</si>
  <si>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</si>
  <si>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</si>
  <si>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</si>
  <si>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</si>
  <si>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</si>
  <si>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</si>
  <si>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</si>
  <si>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</si>
  <si>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</si>
  <si>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</si>
  <si>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</si>
  <si>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</si>
  <si>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</si>
  <si>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</si>
  <si>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</si>
  <si>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</si>
  <si>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</si>
  <si>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</si>
  <si>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</si>
  <si>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</si>
  <si>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</si>
  <si>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</si>
  <si>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</si>
  <si>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</si>
  <si>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</si>
  <si>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</si>
  <si>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</si>
  <si>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</si>
  <si>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</si>
  <si>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</si>
  <si>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</si>
  <si>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</si>
  <si>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</si>
  <si>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</si>
  <si>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</si>
  <si>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</si>
  <si>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</si>
  <si>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</si>
  <si>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</si>
  <si>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</si>
  <si>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</si>
  <si>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</si>
  <si>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</si>
  <si>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</si>
  <si>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</si>
  <si>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</si>
  <si>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</si>
  <si>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</si>
  <si>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</si>
  <si>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</si>
  <si>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</si>
  <si>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</si>
  <si>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</si>
  <si>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</si>
  <si>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</si>
  <si>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</si>
  <si>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</si>
  <si>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</si>
  <si>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</si>
  <si>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</si>
  <si>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</si>
  <si>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</si>
  <si>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</si>
  <si>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</si>
  <si>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</si>
  <si>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</si>
  <si>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</si>
  <si>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</si>
  <si>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</si>
  <si>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</si>
  <si>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</si>
  <si>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</si>
  <si>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</si>
  <si>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</si>
  <si>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</si>
  <si>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</si>
  <si>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</si>
  <si>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</si>
  <si>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</si>
  <si>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</si>
  <si>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</si>
  <si>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</si>
  <si>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</si>
  <si>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</si>
  <si>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</si>
  <si>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</si>
  <si>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</si>
  <si>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</si>
  <si>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</si>
  <si>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</si>
  <si>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</si>
  <si>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</si>
  <si>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</si>
  <si>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</si>
  <si>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</si>
  <si>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</si>
  <si>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</si>
  <si>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</si>
  <si>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</si>
  <si>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</si>
  <si>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</si>
  <si>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</si>
  <si>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</si>
  <si>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</si>
  <si>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</si>
  <si>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</si>
  <si>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</si>
  <si>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</si>
  <si>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</si>
  <si>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</si>
  <si>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</si>
  <si>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</si>
  <si>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</si>
  <si>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</si>
  <si>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</si>
  <si>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</si>
  <si>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</si>
  <si>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</si>
  <si>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</si>
  <si>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</si>
  <si>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</si>
  <si>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</si>
  <si>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</si>
  <si>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</si>
  <si>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</si>
  <si>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</si>
  <si>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</si>
  <si>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</si>
  <si>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</si>
  <si>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</si>
  <si>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</si>
  <si>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</si>
  <si>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</si>
  <si>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</si>
  <si>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</si>
  <si>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</si>
  <si>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</si>
  <si>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</si>
  <si>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</si>
  <si>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</si>
  <si>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</si>
  <si>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</si>
  <si>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</si>
  <si>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</si>
  <si>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</si>
  <si>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</si>
  <si>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</si>
  <si>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</si>
  <si>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</si>
  <si>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</si>
  <si>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</si>
  <si>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</si>
  <si>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</si>
  <si>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</si>
  <si>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</si>
  <si>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</si>
  <si>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</si>
  <si>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</si>
  <si>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</si>
  <si>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</si>
  <si>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</si>
  <si>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</si>
  <si>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</si>
  <si>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</si>
  <si>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</si>
  <si>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</si>
  <si>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</si>
  <si>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</si>
  <si>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</si>
  <si>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</si>
  <si>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</si>
  <si>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</si>
  <si>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</si>
  <si>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</si>
  <si>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</si>
  <si>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</si>
  <si>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</si>
  <si>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</si>
  <si>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</si>
  <si>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</si>
  <si>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</si>
  <si>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</si>
  <si>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</si>
  <si>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</si>
  <si>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</si>
  <si>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</si>
  <si>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</si>
  <si>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</si>
  <si>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</si>
  <si>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</si>
  <si>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</si>
  <si>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</si>
  <si>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</si>
  <si>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</si>
  <si>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</si>
  <si>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</si>
  <si>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</si>
  <si>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</si>
  <si>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</si>
  <si>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</si>
  <si>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</si>
  <si>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</si>
  <si>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</si>
  <si>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</si>
  <si>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</si>
  <si>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</si>
  <si>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</si>
  <si>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</si>
  <si>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</si>
  <si>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</si>
  <si>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</si>
  <si>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</si>
  <si>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</si>
  <si>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</si>
  <si>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</si>
  <si>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</si>
  <si>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</si>
  <si>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</si>
  <si>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</si>
  <si>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</si>
  <si>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</si>
  <si>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</si>
  <si>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</si>
  <si>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</si>
  <si>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</si>
  <si>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</si>
  <si>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</si>
  <si>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</si>
  <si>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</si>
  <si>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</si>
  <si>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</si>
  <si>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</si>
  <si>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</si>
  <si>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</si>
  <si>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</si>
  <si>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</si>
  <si>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</si>
  <si>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</si>
  <si>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</si>
  <si>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</si>
  <si>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</si>
  <si>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</si>
  <si>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</si>
  <si>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</si>
  <si>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</si>
  <si>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</si>
  <si>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</si>
  <si>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</si>
  <si>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</si>
  <si>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</si>
  <si>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</si>
  <si>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</si>
  <si>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</si>
  <si>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</si>
  <si>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</si>
  <si>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</si>
  <si>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</si>
  <si>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</si>
  <si>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</si>
  <si>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</si>
  <si>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</si>
  <si>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</si>
  <si>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</si>
  <si>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</si>
  <si>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</si>
  <si>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</si>
  <si>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</si>
  <si>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</si>
  <si>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</si>
  <si>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</si>
  <si>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</si>
  <si>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</si>
  <si>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</si>
  <si>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</si>
  <si>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</si>
  <si>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</si>
  <si>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</si>
  <si>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</si>
  <si>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</si>
  <si>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</si>
  <si>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</si>
  <si>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</si>
  <si>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</si>
  <si>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</si>
  <si>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</si>
  <si>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</si>
  <si>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</si>
  <si>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</si>
  <si>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</si>
  <si>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</si>
  <si>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</si>
  <si>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</si>
  <si>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</si>
  <si>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</si>
  <si>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</si>
  <si>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</si>
  <si>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</si>
  <si>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</si>
  <si>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</si>
  <si>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</si>
  <si>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</si>
  <si>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</si>
  <si>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</si>
  <si>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</si>
  <si>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</si>
  <si>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</si>
  <si>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</si>
  <si>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</si>
  <si>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</si>
  <si>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</si>
  <si>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</si>
  <si>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</si>
  <si>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</si>
  <si>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</si>
  <si>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</si>
  <si>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</si>
  <si>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</si>
  <si>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</si>
  <si>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</si>
  <si>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</si>
  <si>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</si>
  <si>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</si>
  <si>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</si>
  <si>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</si>
  <si>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</si>
  <si>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</si>
  <si>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</si>
  <si>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</si>
  <si>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</si>
  <si>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</si>
  <si>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</si>
  <si>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</si>
  <si>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</si>
  <si>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</si>
  <si>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</si>
  <si>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</si>
  <si>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</si>
  <si>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</si>
  <si>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</si>
  <si>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</si>
  <si>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</si>
  <si>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</si>
  <si>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</si>
  <si>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</si>
  <si>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</si>
  <si>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</si>
  <si>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</si>
  <si>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</si>
  <si>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</si>
  <si>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</si>
  <si>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</si>
  <si>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</si>
  <si>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</si>
  <si>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</si>
  <si>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</si>
  <si>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</si>
  <si>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</si>
  <si>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</si>
  <si>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</si>
  <si>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</si>
  <si>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</si>
  <si>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</si>
  <si>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</si>
  <si>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</si>
  <si>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</si>
  <si>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</si>
  <si>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</si>
  <si>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</si>
  <si>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</si>
  <si>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</si>
  <si>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</si>
  <si>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</si>
  <si>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</si>
  <si>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</si>
  <si>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</si>
  <si>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</si>
  <si>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</si>
  <si>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</si>
  <si>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</si>
  <si>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</si>
  <si>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</si>
  <si>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</si>
  <si>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</si>
  <si>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</si>
  <si>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</si>
  <si>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</si>
  <si>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</si>
  <si>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</si>
  <si>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</si>
  <si>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</si>
  <si>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</si>
  <si>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</si>
  <si>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</si>
  <si>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</si>
  <si>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</si>
  <si>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</si>
  <si>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</si>
  <si>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</si>
  <si>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</si>
  <si>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</si>
  <si>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</si>
  <si>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</si>
  <si>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</si>
  <si>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</si>
  <si>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</si>
  <si>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</si>
  <si>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</si>
  <si>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</si>
  <si>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</si>
  <si>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</si>
  <si>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</si>
  <si>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</si>
  <si>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</si>
  <si>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</si>
  <si>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</si>
  <si>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</si>
  <si>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</si>
  <si>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</si>
  <si>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</si>
  <si>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</si>
  <si>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</si>
  <si>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</si>
  <si>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</si>
  <si>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</si>
  <si>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</si>
  <si>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</si>
  <si>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</si>
  <si>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</si>
  <si>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</si>
  <si>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</si>
  <si>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</si>
  <si>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</si>
  <si>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</si>
  <si>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</si>
  <si>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</si>
  <si>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</si>
  <si>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</si>
  <si>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</si>
  <si>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</si>
  <si>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</si>
  <si>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</si>
  <si>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</si>
  <si>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</si>
  <si>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</si>
  <si>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</si>
  <si>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</si>
  <si>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</si>
  <si>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</si>
  <si>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</si>
  <si>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</si>
  <si>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</si>
  <si>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</si>
  <si>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</si>
  <si>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</si>
  <si>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</si>
  <si>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</si>
  <si>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</si>
  <si>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</si>
  <si>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</si>
  <si>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</si>
  <si>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</si>
  <si>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</si>
  <si>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</si>
  <si>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</si>
  <si>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</si>
  <si>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</si>
  <si>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</si>
  <si>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</si>
  <si>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</si>
  <si>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</si>
  <si>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</si>
  <si>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</si>
  <si>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</si>
  <si>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</si>
  <si>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</si>
  <si>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</si>
  <si>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</si>
  <si>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</si>
  <si>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</si>
  <si>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</si>
  <si>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</si>
  <si>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</si>
  <si>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</si>
  <si>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</si>
  <si>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</si>
  <si>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</si>
  <si>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</si>
  <si>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</si>
  <si>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</si>
  <si>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</si>
  <si>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</si>
  <si>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</si>
  <si>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</si>
  <si>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</si>
  <si>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</si>
  <si>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</si>
  <si>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</si>
  <si>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</si>
  <si>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</si>
  <si>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</si>
  <si>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</si>
  <si>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</si>
  <si>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</si>
  <si>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</si>
  <si>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</si>
  <si>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</si>
  <si>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</si>
  <si>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</si>
  <si>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</si>
  <si>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</si>
  <si>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</si>
  <si>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</si>
  <si>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</si>
  <si>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</si>
  <si>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</si>
  <si>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</si>
  <si>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</si>
  <si>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</si>
  <si>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</si>
  <si>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</si>
  <si>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</si>
  <si>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</si>
  <si>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</si>
  <si>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</si>
  <si>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</si>
  <si>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</si>
  <si>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</si>
  <si>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</si>
  <si>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</si>
  <si>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</si>
  <si>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</si>
  <si>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</si>
  <si>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</si>
  <si>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</si>
  <si>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</si>
  <si>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</si>
  <si>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</si>
  <si>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</si>
  <si>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</si>
  <si>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</si>
  <si>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</si>
  <si>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</si>
  <si>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</si>
  <si>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</si>
  <si>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</si>
  <si>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</si>
  <si>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</si>
  <si>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</si>
  <si>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</si>
  <si>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</si>
  <si>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</si>
  <si>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</si>
  <si>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</si>
  <si>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</si>
  <si>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</si>
  <si>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</si>
  <si>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</si>
  <si>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</si>
  <si>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</si>
  <si>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</si>
  <si>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</si>
  <si>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</si>
  <si>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</si>
  <si>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</si>
  <si>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</si>
  <si>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</si>
  <si>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</si>
  <si>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</si>
  <si>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</si>
  <si>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</si>
  <si>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</si>
  <si>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</si>
  <si>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</si>
  <si>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</si>
  <si>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</si>
  <si>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</si>
  <si>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</si>
  <si>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</si>
  <si>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</si>
  <si>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</si>
  <si>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</si>
  <si>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</si>
  <si>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</si>
  <si>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</si>
  <si>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</si>
  <si>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</si>
  <si>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</si>
  <si>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</si>
  <si>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</si>
  <si>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</si>
  <si>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</si>
  <si>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</si>
  <si>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</si>
  <si>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</si>
  <si>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</si>
  <si>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</si>
  <si>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</si>
  <si>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</si>
  <si>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</si>
  <si>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</si>
  <si>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</si>
  <si>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</si>
  <si>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</si>
  <si>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</si>
  <si>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</si>
  <si>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</si>
  <si>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</si>
  <si>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</si>
  <si>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</si>
  <si>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</si>
  <si>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</si>
  <si>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</si>
  <si>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</si>
  <si>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</si>
  <si>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</si>
  <si>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</si>
  <si>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</si>
  <si>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</si>
  <si>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</si>
  <si>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</si>
  <si>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</si>
  <si>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</si>
  <si>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</si>
  <si>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</si>
  <si>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</si>
  <si>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</si>
  <si>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</si>
  <si>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</si>
  <si>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</si>
  <si>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</si>
  <si>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</si>
  <si>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</si>
  <si>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</si>
  <si>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</si>
  <si>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</si>
  <si>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</si>
  <si>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</si>
  <si>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</si>
  <si>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</si>
  <si>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</si>
  <si>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</si>
  <si>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</si>
  <si>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</si>
  <si>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</si>
  <si>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</si>
  <si>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</si>
  <si>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</si>
  <si>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</si>
  <si>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</si>
  <si>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</si>
  <si>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</si>
  <si>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</si>
  <si>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</si>
  <si>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</si>
  <si>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</si>
  <si>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</si>
  <si>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</si>
  <si>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</si>
  <si>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</si>
  <si>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</si>
  <si>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</si>
  <si>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</si>
  <si>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PCM-20251128-00000986</t>
  </si>
  <si>
    <t>night access located in Site located in deep desert &amp; dangerous area</t>
  </si>
  <si>
    <t>PCM-20251128-00001176</t>
  </si>
  <si>
    <t xml:space="preserve">ETA 30 mins </t>
  </si>
  <si>
    <t>PCM-20251128-00001172</t>
  </si>
  <si>
    <t>JIZ0550</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</si>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</sst>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9" totalsRowShown="0" headerRowDxfId="13" tableBorderDxfId="12">
  <autoFilter ref="A1:L49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327.02082407407579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45989.969250000002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45989.969250000002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45989.969250000002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45989.969250000002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45989.969250000002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45989.969250000002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45989.969250000002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45989.969250000002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45989.969250000002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45989.969250000002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45989.969250000002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45989.969250000002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45989.969250000002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45989.969250000002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45989.969250000002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45989.969250000002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45989.969250000002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45989.969250000002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45989.969250000002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45989.969250000002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45989.969250000002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45989.969250000002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45989.969250000002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45989.969250000002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45989.969250000002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45989.969250000002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45989.969250000002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45989.969250000002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45989.969250000002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45989.969250000002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45989.969250000002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45989.969250000002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45989.969250000002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45989.969250000002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45989.969250000002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45989.969250000002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164.96941203704046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5.5818310185204609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45989.969250000002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45989.969250000002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45989.969250000002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45989.969250000002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45989.969250000002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45989.969250000002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45989.969250000002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45989.969250000002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45989.969250000002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45989.969250000002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45989.969250000002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45989.969250000002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45989.969250000002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45989.969250000002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45989.969250000002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45989.969250000002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45989.969250000002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45989.969250000002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45989.969250000002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45989.969250000002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45989.969250000002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45989.969250000002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45989.969250000002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45989.969250000002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45989.969250000002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45989.969250000002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45989.969250000002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45989.969250000002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45989.969250000002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45989.969250000002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45989.969250000002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45989.969250000002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45989.969250000002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45989.969250000002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45989.969250000002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45989.969250000002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45989.969250000002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45989.969250000002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45989.969250000002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45989.969250000002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45989.969250000002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45989.969250000002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45989.969250000002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45989.969250000002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45989.969250000002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45989.969250000002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45989.969250000002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45989.969250000002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45989.969250000002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45989.969250000002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45989.969250000002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45989.969250000002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45989.969250000002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45989.969250000002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45989.969250000002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45989.969250000002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45989.969250000002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45989.969250000002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45989.969250000002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45989.969250000002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45989.969250000002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45989.969250000002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45989.969250000002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45989.969250000002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45989.969250000002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45989.969250000002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45989.969250000002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45989.969250000002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45989.969250000002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45989.969250000002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45989.969250000002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45989.969250000002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45989.969250000002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45989.969250000002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45989.969250000002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45989.969250000002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45989.969250000002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45989.969250000002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45989.969250000002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45989.969250000002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45989.969250000002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45989.969250000002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45989.969250000002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45989.969250000002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45989.969250000002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45989.969250000002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45989.969250000002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45989.969250000002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45989.969250000002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45989.969250000002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45989.969250000002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45989.969250000002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45989.969250000002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45989.969250000002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45989.969250000002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45989.969250000002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45989.969250000002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45989.969250000002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45989.969250000002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45989.969250000002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45989.969250000002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45989.969250000002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45989.969250000002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45989.969250000002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45989.969250000002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45989.969250000002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45989.969250000002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45989.969250000002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45989.969250000002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45989.969250000002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45989.969250000002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45989.969250000002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45989.969250000002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45989.969250000002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45989.969250000002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45989.969250000002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45989.969250000002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45989.969250000002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45989.969250000002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45989.969250000002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45989.969250000002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45989.969250000002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45989.969250000002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45989.969250000002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45989.969250000002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45989.969250000002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45989.969250000002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45989.969250000002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45989.969250000002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45989.969250000002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45989.969250000002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45989.969250000002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45989.969250000002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45989.969250000002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45989.969250000002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45989.969250000002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45989.969250000002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45989.969250000002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45989.969250000002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45989.969250000002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45989.969250000002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45989.969250000002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45989.969250000002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45989.969250000002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45989.969250000002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45989.969250000002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45989.969250000002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45989.969250000002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45989.969250000002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45989.969250000002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45989.969250000002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45989.969250000002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45989.969250000002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45989.969250000002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45989.969250000002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45989.969250000002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45989.969250000002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45989.969250000002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45989.969250000002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45989.969250000002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45989.969250000002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45989.969250000002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45989.969250000002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45989.969250000002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45989.969250000002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45989.969250000002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45989.969250000002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45989.969250000002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45989.969250000002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45989.969250000002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45989.969250000002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45989.969250000002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45989.969250000002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45989.969250000002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45989.969250000002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45989.969250000002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45989.969250000002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45989.969250000002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45989.969250000002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45989.969250000002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45989.969250000002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45989.969250000002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45989.969250000002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45989.969250000002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45989.969250000002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45989.969250000002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45989.969250000002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45989.969250000002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45989.969250000002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45989.969250000002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45989.969250000002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45989.969250000002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45989.969250000002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45989.969250000002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45989.969250000002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45989.969250000002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45989.969250000002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45989.969250000002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45989.969250000002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45989.969250000002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45989.969250000002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45989.969250000002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45989.969250000002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45989.969250000002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45989.969250000002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45989.969250000002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45989.969250000002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45989.969250000002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45989.969250000002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45989.969250000002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45989.969250000002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45989.969250000002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45989.969250000002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45989.969250000002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45989.969250000002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45989.969250000002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45989.969250000002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45989.969250000002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45989.969250000002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45989.969250000002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45989.969250000002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45989.969250000002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45989.969250000002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45989.969250000002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45989.969250000002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45989.969250000002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45989.969250000002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45989.969250000002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45989.969250000002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45989.969250000002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45989.969250000002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45989.969250000002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45989.969250000002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45989.969250000002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45989.969250000002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45989.969250000002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45989.969250000002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45989.969250000002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45989.969250000002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45989.969250000002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45989.969250000002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45989.969250000002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45989.969250000002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45989.969250000002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45989.969250000002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45989.969250000002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45989.969250000002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45989.969250000002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45989.969250000002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45989.969250000002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45989.969250000002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45989.969250000002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45989.969250000002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45989.969250000002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45989.969250000002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45989.969250000002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45989.969250000002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45989.969250000002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45989.969250000002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45989.969250000002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45989.969250000002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45989.969250000002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45989.969250000002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45989.969250000002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45989.969250000002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45989.969250000002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45989.969250000002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45989.969250000002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45989.969250000002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45989.969250000002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45989.969250000002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45989.969250000002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45989.969250000002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45989.969250000002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45989.969250000002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45989.969250000002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45989.969250000002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45989.969250000002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45989.969250000002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45989.969250000002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45989.969250000002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45989.969250000002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45989.969250000002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45989.969250000002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45989.969250000002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45989.969250000002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45989.969250000002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45989.969250000002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45989.969250000002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45989.969250000002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45989.969250000002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45989.969250000002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45989.969250000002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45989.969250000002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45989.969250000002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45989.969250000002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45989.969250000002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45989.969250000002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45989.969250000002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45989.969250000002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45989.969250000002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45989.969250000002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45989.969250000002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45989.969250000002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45989.969250000002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45989.969250000002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45989.969250000002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45989.969250000002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45989.969250000002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45989.969250000002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45989.969250000002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45989.969250000002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45989.969250000002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45989.969250000002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45989.969250000002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45989.969250000002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45989.969250000002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45989.969250000002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45989.969250000002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45989.969250000002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45989.969250000002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45989.969250000002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45989.969250000002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45989.969250000002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45989.969250000002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45989.969250000002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45989.969250000002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45989.969250000002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45989.969250000002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45989.969250000002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45989.969250000002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45989.969250000002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45989.969250000002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45989.969250000002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45989.969250000002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45989.969250000002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45989.969250000002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45989.969250000002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45989.969250000002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45989.969250000002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45989.969250000002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45989.969250000002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45989.969250000002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45989.969250000002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45989.969250000002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45989.969250000002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45989.969250000002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45989.969250000002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45989.969250000002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45989.969250000002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45989.969250000002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45989.969250000002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45989.969250000002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45989.969250000002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45989.969250000002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45989.969250000002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45989.969250000002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45989.969250000002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45989.969250000002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45989.969250000002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45989.969250000002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45989.969250000002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45989.969250000002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45989.969250000002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45989.969250000002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45989.969250000002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45989.969250000002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45989.969250000002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45989.969250000002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45989.969250000002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45989.969250000002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45989.969250000002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45989.969250000002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45989.969250000002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45989.969250000002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45989.969250000002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45989.969250000002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45989.969250000002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45989.969250000002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45989.969250000002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45989.969250000002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45989.969250000002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45989.969250000002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45989.969250000002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45989.969250000002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45989.969250000002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45989.969250000002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45989.969250000002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45989.969250000002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45989.969250000002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45989.969250000002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45989.969250000002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45989.969250000002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45989.969250000002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45989.969250000002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45989.969250000002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45989.969250000002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45989.969250000002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45989.969250000002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45989.969250000002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45989.969250000002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45989.969250000002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45989.969250000002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45989.969250000002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45989.969250000002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45989.969250000002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45989.969250000002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45989.969250000002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45989.969250000002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45989.969250000002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45989.969250000002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45989.969250000002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45989.969250000002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45989.969250000002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45989.969250000002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45989.969250000002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45989.969250000002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45989.969250000002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45989.969250000002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45989.969250000002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45989.969250000002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45989.969250000002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45989.969250000002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45989.969250000002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45989.969250000002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45989.969250000002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45989.969250000002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45989.969250000002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45989.969250000002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45989.969250000002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45989.969250000002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45989.969250000002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45989.969250000002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45989.969250000002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45989.969250000002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45989.969250000002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45989.969250000002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45989.969250000002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45989.969250000002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45989.969250000002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45989.969250000002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45989.969250000002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45989.969250000002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45989.969250000002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45989.969250000002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45989.969250000002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45989.969250000002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45989.969250000002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45989.969250000002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45989.969250000002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45989.969250000002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45989.969250000002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45989.969250000002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45989.969250000002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45989.969250000002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45989.969250000002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45989.969250000002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45989.969250000002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45989.969250000002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45989.969250000002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45989.969250000002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45989.969250000002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45989.969250000002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45989.969250000002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45989.969250000002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45989.969250000002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45989.969250000002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45989.969250000002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45989.969250000002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45989.969250000002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45989.969250000002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45989.969250000002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45989.969250000002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45989.969250000002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45989.969250000002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45989.969250000002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45989.969250000002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45989.969250000002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45989.969250000002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45989.969250000002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45989.969250000002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45989.969250000002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45989.969250000002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45989.969250000002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45989.969250000002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45989.969250000002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45989.969250000002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45989.969250000002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45989.969250000002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45989.969250000002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45989.969250000002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45989.969250000002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45989.969250000002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45989.969250000002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45989.969250000002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45989.969250000002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45989.969250000002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45989.969250000002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45989.969250000002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45989.969250000002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45989.969250000002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45989.969250000002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45989.969250000002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45989.969250000002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45989.969250000002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45989.969250000002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45989.969250000002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45989.969250000002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45989.969250000002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45989.969250000002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45989.969250000002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45989.969250000002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45989.969250000002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45989.969250000002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45989.969250000002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45989.969250000002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45989.969250000002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45989.969250000002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45989.969250000002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45989.969250000002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45989.969250000002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45989.969250000002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45989.969250000002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45989.969250000002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45989.969250000002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45989.969250000002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45989.969250000002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45989.969250000002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45989.969250000002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45989.969250000002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45989.969250000002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45989.969250000002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45989.969250000002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45989.969250000002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45989.969250000002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45989.969250000002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45989.969250000002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45989.969250000002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45989.969250000002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45989.969250000002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45989.969250000002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45989.969250000002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45989.969250000002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45989.969250000002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45989.969250000002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45989.969250000002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45989.969250000002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45989.969250000002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45989.969250000002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45989.969250000002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45989.969250000002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45989.969250000002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45989.969250000002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45989.969250000002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45989.969250000002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45989.969250000002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45989.969250000002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45989.969250000002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45989.969250000002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45989.969250000002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45989.969250000002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45989.969250000002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45989.969250000002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45989.969250000002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45989.969250000002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45989.969250000002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45989.969250000002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45989.969250000002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45989.969250000002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45989.969250000002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45989.969250000002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45989.969250000002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45989.969250000002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45989.969250000002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45989.969250000002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45989.969250000002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45989.969250000002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45989.969250000002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45989.969250000002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45989.969250000002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45989.969250000002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45989.969250000002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45989.969250000002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45989.969250000002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45989.969250000002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45989.969250000002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45989.969250000002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45989.969250000002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45989.969250000002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45989.969250000002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45989.969250000002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45989.969250000002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45989.969250000002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45989.969250000002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45989.969250000002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45989.969250000002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45989.969250000002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45989.969250000002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45989.969250000002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45989.969250000002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45989.969250000002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45989.969250000002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45989.969250000002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45989.969250000002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45989.969250000002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45989.969250000002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45989.969250000002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45989.969250000002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45989.969250000002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45989.969250000002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45989.969250000002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45989.969250000002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45989.969250000002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45989.969250000002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45989.969250000002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45989.969250000002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45989.969250000002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45989.969250000002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45989.969250000002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45989.969250000002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45989.969250000002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45989.969250000002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45989.969250000002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45989.969250000002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45989.969250000002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45989.969250000002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45989.969250000002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45989.969250000002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45989.969250000002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45989.969250000002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45989.969250000002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45989.969250000002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45989.969250000002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45989.969250000002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45989.969250000002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45989.969250000002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45989.969250000002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45989.969250000002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45989.969250000002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45989.969250000002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45989.969250000002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45989.969250000002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45989.969250000002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45989.969250000002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45989.969250000002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45989.969250000002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45989.969250000002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45989.969250000002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45989.969250000002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45989.969250000002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45989.969250000002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45989.969250000002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45989.969250000002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45989.969250000002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45989.969250000002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45989.969250000002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45989.969250000002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45989.969250000002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45989.969250000002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45989.969250000002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45989.969250000002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45989.969250000002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45989.969250000002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45989.969250000002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45989.969250000002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45989.969250000002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45989.969250000002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45989.969250000002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45989.969250000002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45989.969250000002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45989.969250000002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45989.969250000002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45989.969250000002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45989.969250000002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45989.969250000002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45989.969250000002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45989.969250000002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45989.969250000002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45989.969250000002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45989.969250000002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45989.969250000002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45989.969250000002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45989.969250000002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45989.969250000002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45989.969250000002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45989.969250000002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45989.969250000002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45989.969250000002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45989.969250000002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45989.969250000002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45989.969250000002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45989.969250000002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45989.969250000002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45989.969250000002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45989.969250000002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45989.969250000002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45989.969250000002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45989.969250000002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45989.969250000002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45989.969250000002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45989.969250000002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45989.969250000002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45989.969250000002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45989.969250000002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45989.969250000002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45989.969250000002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45989.969250000002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45989.969250000002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45989.969250000002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45989.969250000002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45989.969250000002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45989.969250000002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45989.969250000002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45989.969250000002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45989.969250000002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45989.969250000002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45989.969250000002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45989.969250000002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45989.969250000002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45989.969250000002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45989.969250000002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45989.969250000002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45989.969250000002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45989.969250000002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45989.969250000002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45989.969250000002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45989.969250000002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45989.969250000002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45989.969250000002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45989.969250000002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45989.969250000002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45989.969250000002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45989.969250000002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45989.969250000002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45989.969250000002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45989.969250000002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45989.969250000002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45989.969250000002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45989.969250000002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45989.969250000002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45989.969250000002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45989.969250000002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45989.969250000002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45989.969250000002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45989.969250000002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45989.969250000002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45989.969250000002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45989.969250000002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45989.969250000002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45989.969250000002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45989.969250000002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45989.969250000002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45989.969250000002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45989.969250000002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45989.969250000002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45989.969250000002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45989.969250000002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45989.969250000002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45989.969250000002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45989.969250000002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45989.969250000002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45989.969250000002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45989.969250000002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45989.969250000002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45989.969250000002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45989.969250000002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45989.969250000002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45989.969250000002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45989.969250000002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45989.969250000002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45989.969250000002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45989.969250000002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45989.969250000002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45989.969250000002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45989.969250000002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45989.969250000002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45989.969250000002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45989.969250000002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45989.969250000002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45989.969250000002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45989.969250000002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45989.969250000002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45989.969250000002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45989.969250000002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45989.969250000002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45989.969250000002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45989.969250000002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45989.969250000002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45989.969250000002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45989.969250000002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45989.969250000002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45989.969250000002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45989.969250000002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45989.969250000002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45989.969250000002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45989.969250000002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45989.969250000002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45989.969250000002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45989.969250000002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45989.969250000002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45989.969250000002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45989.969250000002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45989.969250000002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45989.969250000002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45989.969250000002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45989.969250000002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45989.969250000002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45989.969250000002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45989.969250000002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45989.969250000002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45989.969250000002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45989.969250000002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45989.969250000002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45989.969250000002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45989.969250000002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45989.969250000002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45989.969250000002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45989.969250000002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45989.969250000002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45989.969250000002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45989.969250000002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45989.969250000002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45989.969250000002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45989.969250000002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45989.969250000002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45989.969250000002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45989.969250000002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45989.969250000002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45989.969250000002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45989.969250000002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45989.969250000002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45989.969250000002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45989.969250000002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45989.969250000002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45989.969250000002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45989.969250000002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45989.969250000002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45989.969250000002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45989.969250000002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45989.969250000002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45989.969250000002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45989.969250000002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45989.969250000002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45989.969250000002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45989.969250000002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45989.969250000002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45989.969250000002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45989.969250000002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45989.969250000002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45989.969250000002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45989.969250000002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45989.969250000002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45989.969250000002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45989.969250000002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45989.969250000002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45989.969250000002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45989.969250000002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45989.969250000002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45989.969250000002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45989.969250000002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45989.969250000002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45989.969250000002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45989.969250000002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45989.969250000002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45989.969250000002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45989.969250000002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45989.969250000002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45989.969250000002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45989.969250000002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45989.969250000002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45989.969250000002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45989.969250000002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45989.969250000002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45989.969250000002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45989.969250000002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45989.969250000002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45989.969250000002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45989.969250000002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45989.969250000002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45989.969250000002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45989.969250000002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45989.969250000002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45989.969250000002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45989.969250000002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45989.969250000002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45989.969250000002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45989.969250000002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45989.969250000002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45989.969250000002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45989.969250000002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45989.969250000002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45989.969250000002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45989.969250000002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45989.969250000002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45989.969250000002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45989.969250000002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45989.969250000002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45989.969250000002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45989.969250000002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45989.969250000002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45989.969250000002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45989.969250000002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45989.969250000002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45989.969250000002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45989.969250000002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45989.969250000002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45989.969250000002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45989.969250000002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45989.969250000002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45989.969250000002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45989.969250000002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45989.969250000002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45989.969250000002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45989.969250000002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45989.969250000002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45989.969250000002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45989.969250000002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45989.969250000002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45989.969250000002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45989.969250000002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45989.969250000002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45989.969250000002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45989.969250000002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45989.969250000002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45989.969250000002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45989.969250000002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45989.969250000002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45989.969250000002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45989.969250000002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45989.969250000002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45989.969250000002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45989.969250000002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45989.969250000002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45989.969250000002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45989.969250000002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45989.969250000002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45989.969250000002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45989.969250000002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45989.969250000002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45989.969250000002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45989.969250000002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45989.969250000002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45989.969250000002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45989.969250000002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45989.969250000002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45989.969250000002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45989.969250000002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45989.969250000002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45989.969250000002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45989.969250000002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45989.969250000002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45989.969250000002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45989.969250000002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45989.969250000002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45989.969250000002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45989.969250000002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45989.969250000002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45989.969250000002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45989.969250000002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45989.969250000002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45989.969250000002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45989.969250000002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45989.969250000002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45989.969250000002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45989.969250000002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45989.969250000002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45989.969250000002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45989.969250000002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45989.969250000002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45989.969250000002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45989.969250000002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45989.969250000002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45989.969250000002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45989.969250000002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45989.969250000002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45989.969250000002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45989.969250000002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45989.969250000002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45989.969250000002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45989.969250000002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45989.969250000002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45989.969250000002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45989.969250000002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45989.969250000002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45989.969250000002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45989.969250000002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45989.969250000002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45989.969250000002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45989.969250000002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45989.969250000002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45989.969250000002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45989.969250000002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45989.969250000002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45989.969250000002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45989.969250000002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45989.969250000002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45989.969250000002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45989.969250000002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45989.969250000002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45989.969250000002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45989.969250000002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45989.969250000002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45989.969250000002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45989.969250000002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45989.969250000002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45989.969250000002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45989.969250000002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45989.969250000002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45989.969250000002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45989.969250000002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45989.969250000002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45989.969250000002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45989.969250000002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45989.969250000002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45989.969250000002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45989.969250000002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45989.969250000002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45989.969250000002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45989.969250000002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45989.969250000002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45989.969250000002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45989.969250000002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45989.969250000002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45989.969250000002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45989.969250000002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45989.969250000002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45989.969250000002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45989.969250000002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45989.969250000002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45989.969250000002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286.48853240740573</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45989.969250000002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45989.969250000002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45989.969250000002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45989.969250000002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45989.969250000002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45989.969250000002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45989.969250000002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45989.969250000002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45989.969250000002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45989.969250000002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45989.969250000002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45989.969250000002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45989.969250000002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45989.969250000002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45989.969250000002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45989.969250000002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45989.969250000002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45989.969250000002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45989.969250000002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45989.969250000002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45989.969250000002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45989.969250000002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45989.969250000002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45989.969250000002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45989.969250000002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45989.969250000002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45989.969250000002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45989.969250000002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45989.969250000002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45989.969250000002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45989.969250000002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45989.969250000002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45989.969250000002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45989.969250000002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45989.969250000002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45989.969250000002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45989.969250000002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45989.969250000002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45989.969250000002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45989.969250000002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45989.969250000002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45989.969250000002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45989.969250000002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45989.969250000002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45989.969250000002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45989.969250000002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45989.969250000002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45989.969250000002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45989.969250000002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45989.969250000002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45989.969250000002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45989.969250000002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45989.969250000002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45989.969250000002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45989.969250000002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45989.969250000002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45989.969250000002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45989.969250000002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45989.969250000002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45989.969250000002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45989.969250000002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45989.969250000002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45989.969250000002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45989.969250000002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45989.969250000002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45989.969250000002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45989.969250000002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45989.969250000002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45989.969250000002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45989.969250000002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45989.969250000002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45989.969250000002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45989.969250000002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45989.969250000002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45989.969250000002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45989.969250000002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45989.969250000002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45989.969250000002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45989.969250000002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45989.969250000002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45989.969250000002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45989.969250000002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45989.969250000002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45989.969250000002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45989.969250000002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45989.969250000002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45989.969250000002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45989.969250000002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45989.969250000002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45989.969250000002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45989.969250000002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45989.969250000002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45989.969250000002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45989.969250000002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45989.969250000002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45989.969250000002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45989.969250000002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45989.969250000002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45989.969250000002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45989.969250000002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45989.969250000002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45989.969250000002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45989.969250000002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45989.969250000002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45989.969250000002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45989.969250000002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45989.969250000002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45989.969250000002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45989.969250000002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45989.969250000002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45989.969250000002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45989.969250000002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45989.969250000002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45989.969250000002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45989.969250000002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45989.969250000002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45989.969250000002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45989.969250000002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45989.969250000002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45989.969250000002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45989.969250000002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45989.969250000002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45989.969250000002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45989.969250000002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45989.969250000002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45989.969250000002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45989.969250000002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45989.969250000002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45989.969250000002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45989.969250000002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45989.969250000002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45989.969250000002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45989.969250000002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45989.969250000002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45989.969250000002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45989.969250000002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45989.969250000002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45989.969250000002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45989.969250000002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45989.969250000002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45989.969250000002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45989.969250000002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45989.969250000002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45989.969250000002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45989.969250000002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45989.969250000002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45989.969250000002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45989.969250000002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45989.969250000002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45989.969250000002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45989.969250000002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45989.969250000002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45989.969250000002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45989.969250000002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45989.969250000002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45989.969250000002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45989.969250000002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45989.969250000002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45989.969250000002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45989.969250000002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45989.969250000002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45989.969250000002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45989.969250000002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45989.969250000002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45989.969250000002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45989.969250000002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45989.969250000002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45989.969250000002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45989.969250000002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45989.969250000002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45989.969250000002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45989.969250000002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45989.969250000002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45989.969250000002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45989.969250000002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45989.969250000002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45989.969250000002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45989.969250000002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45989.969250000002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45989.969250000002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45989.969250000002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45989.969250000002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45989.969250000002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45989.969250000002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45989.969250000002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45989.969250000002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45989.969250000002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45989.969250000002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45989.969250000002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45989.969250000002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45989.969250000002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45989.969250000002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45989.969250000002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45989.969250000002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45989.969250000002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45989.969250000002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45989.969250000002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45989.969250000002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45989.969250000002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45989.969250000002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45989.969250000002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45989.969250000002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45989.969250000002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45989.969250000002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45989.969250000002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45989.969250000002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45989.969250000002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45989.969250000002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45989.969250000002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45989.969250000002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45989.969250000002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45989.969250000002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45989.969250000002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45989.969250000002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45989.969250000002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45989.969250000002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45989.969250000002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45989.969250000002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45989.969250000002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45989.969250000002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45989.969250000002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45989.969250000002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45989.969250000002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45989.969250000002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45989.969250000002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45989.969250000002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45989.969250000002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45989.969250000002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45989.969250000002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45989.969250000002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45989.969250000002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45989.969250000002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45989.969250000002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45989.969250000002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45989.969250000002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45989.969250000002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45989.969250000002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45989.969250000002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45989.969250000002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45989.969250000002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45989.969250000002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45989.969250000002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45989.969250000002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45989.969250000002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45989.969250000002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45989.969250000002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45989.969250000002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45989.969250000002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45989.969250000002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45989.969250000002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45989.969250000002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45989.969250000002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45989.969250000002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45989.969250000002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45989.969250000002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45989.969250000002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45989.969250000002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45989.969250000002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45989.969250000002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45989.969250000002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45989.969250000002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45989.969250000002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45989.969250000002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45989.969250000002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45989.969250000002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45989.969250000002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45989.969250000002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45989.969250000002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45989.969250000002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45989.969250000002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45989.969250000002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45989.969250000002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45989.969250000002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45989.969250000002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45989.969250000002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45989.969250000002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45989.969250000002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45989.969250000002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45989.969250000002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45989.969250000002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45989.969250000002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45989.969250000002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45989.969250000002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45989.969250000002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45989.969250000002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45989.969250000002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45989.969250000002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45989.969250000002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45989.969250000002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45989.969250000002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45989.969250000002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45989.969250000002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45989.969250000002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45989.969250000002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45989.969250000002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45989.969250000002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45989.969250000002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45989.969250000002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A6" sqref="A6"/>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98.13718981481361</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63.780372685185284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41.308138888889516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8.5959513888883521</v>
      </c>
      <c r="H5" s="139">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
      </c>
      <c r="C6" s="37"/>
      <c r="D6" s="106"/>
      <c r="E6" s="37"/>
      <c r="F6" s="38"/>
      <c r="G6" s="138">
        <f t="shared" ref="G6:G10" ca="1" si="2">IFERROR(NOW()-F6,"")</f>
        <v>45989.969250000002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45989.969250000002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45989.969250000002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45989.969250000002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45989.969250000002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45989.969250000002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45989.969250000002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45989.969250000002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45989.969250000002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45989.969250000002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45989.969250000002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45989.969250000002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45989.969250000002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45989.969250000002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45989.969250000002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45989.969250000002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45989.969250000002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45989.969250000002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45989.969250000002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45989.969250000002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45989.969250000002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45989.969250000002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45989.969250000002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45989.969250000002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45989.969250000002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45989.969250000002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45989.969250000002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45989.969250000002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45989.969250000002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45989.969250000002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45989.969250000002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45989.969250000002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45989.969250000002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45989.969250000002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45989.969250000002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45989.969250000002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45989.969250000002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45989.969250000002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45989.969250000002</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9"/>
  <sheetViews>
    <sheetView workbookViewId="0">
      <selection activeCell="D2" sqref="D2"/>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39121</v>
      </c>
      <c r="B2" s="142" t="str">
        <f>IFERROR(VLOOKUP(D2,DB!A:K,11,0),"")</f>
        <v>R6</v>
      </c>
      <c r="C2" s="143">
        <v>1</v>
      </c>
      <c r="D2" s="142" t="s">
        <v>37470</v>
      </c>
      <c r="E2" s="144" t="s">
        <v>39021</v>
      </c>
      <c r="F2" s="145">
        <v>45989.760231481479</v>
      </c>
      <c r="G2" s="146">
        <f ca="1">IFERROR(NOW()-F2,"-")</f>
        <v>0.2090185185224982</v>
      </c>
      <c r="H2" s="147">
        <v>45989.754675925928</v>
      </c>
      <c r="I2" s="142" t="str">
        <f>IFERROR(VLOOKUP(D2,DB!A:F,6,0),"")</f>
        <v>Generator-SG</v>
      </c>
      <c r="J2" s="142" t="str">
        <f>IFERROR(VLOOKUP(D2,DB!A:G,7,0),"")</f>
        <v>Vandalized</v>
      </c>
      <c r="K2" s="148" t="s">
        <v>39122</v>
      </c>
      <c r="L2" s="149" t="str">
        <f>IFERROR(VLOOKUP(D2,DB!A:I,9,0),"")</f>
        <v>Latis</v>
      </c>
    </row>
    <row r="3" spans="1:16382" ht="31.5" customHeight="1">
      <c r="A3" s="118" t="s">
        <v>39123</v>
      </c>
      <c r="B3" s="119" t="str">
        <f>IFERROR(VLOOKUP(D3,DB!A:K,11,0),"")</f>
        <v>R6</v>
      </c>
      <c r="C3" s="120">
        <v>2</v>
      </c>
      <c r="D3" s="119" t="s">
        <v>38999</v>
      </c>
      <c r="E3" s="106" t="s">
        <v>39021</v>
      </c>
      <c r="F3" s="107">
        <v>45989.87400462963</v>
      </c>
      <c r="G3" s="72">
        <f t="shared" ref="G3" ca="1" si="0">IFERROR(NOW()-F3,"-")</f>
        <v>9.5245370372140314E-2</v>
      </c>
      <c r="H3" s="121">
        <v>45989.842187499999</v>
      </c>
      <c r="I3" s="119" t="str">
        <f>IFERROR(VLOOKUP(D3,DB!A:F,6,0),"")</f>
        <v>Generator-SG</v>
      </c>
      <c r="J3" s="119" t="str">
        <f>IFERROR(VLOOKUP(D3,DB!A:G,7,0),"")</f>
        <v>Dead</v>
      </c>
      <c r="K3" s="122" t="s">
        <v>39124</v>
      </c>
      <c r="L3" s="149" t="str">
        <f>IFERROR(VLOOKUP(D3,DB!A:I,9,0),"")</f>
        <v>Latis</v>
      </c>
    </row>
    <row r="4" spans="1:16382" ht="31.5" customHeight="1">
      <c r="A4" s="118" t="s">
        <v>39125</v>
      </c>
      <c r="B4" s="119" t="s">
        <v>5398</v>
      </c>
      <c r="C4" s="120">
        <v>1</v>
      </c>
      <c r="D4" s="119" t="s">
        <v>39126</v>
      </c>
      <c r="E4" s="106" t="s">
        <v>39021</v>
      </c>
      <c r="F4" s="121">
        <v>45989.87296296296</v>
      </c>
      <c r="G4" s="72">
        <f ca="1">IFERROR(NOW()-F4,"-")</f>
        <v>9.6287037042202428E-2</v>
      </c>
      <c r="H4" s="140">
        <v>45989.864641203705</v>
      </c>
      <c r="I4" s="119" t="s">
        <v>88</v>
      </c>
      <c r="J4" s="119" t="s">
        <v>10991</v>
      </c>
      <c r="K4" s="122" t="s">
        <v>39127</v>
      </c>
      <c r="L4" s="149" t="s">
        <v>8145</v>
      </c>
    </row>
    <row r="5" spans="1:16382" ht="31.5" customHeight="1">
      <c r="A5" s="118"/>
      <c r="B5" s="119" t="str">
        <f>IFERROR(VLOOKUP(D5,DB!A:K,11,0),"")</f>
        <v/>
      </c>
      <c r="C5" s="120"/>
      <c r="D5" s="119"/>
      <c r="E5" s="106"/>
      <c r="F5" s="121"/>
      <c r="G5" s="72">
        <f ca="1">IFERROR(NOW()-F5,"-")</f>
        <v>45989.969250000002</v>
      </c>
      <c r="H5" s="121"/>
      <c r="I5" s="119" t="str">
        <f>IFERROR(VLOOKUP(D5,DB!A:F,6,0),"")</f>
        <v/>
      </c>
      <c r="J5" s="119" t="str">
        <f>IFERROR(VLOOKUP(D5,DB!A:G,7,0),"")</f>
        <v/>
      </c>
      <c r="K5" s="122"/>
      <c r="L5" s="149" t="str">
        <f>IFERROR(VLOOKUP(D5,DB!A:I,9,0),"")</f>
        <v/>
      </c>
    </row>
    <row r="6" spans="1:16382" ht="31.5" customHeight="1">
      <c r="A6" s="118"/>
      <c r="B6" s="119" t="str">
        <f>IFERROR(VLOOKUP(D6,DB!A:K,11,0),"")</f>
        <v/>
      </c>
      <c r="C6" s="120"/>
      <c r="D6" s="119"/>
      <c r="E6" s="106"/>
      <c r="F6" s="121"/>
      <c r="G6" s="72">
        <f ca="1">IFERROR(NOW()-F6,"-")</f>
        <v>45989.969250000002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45989.969250000002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45989.969250000002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45989.969250000002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45989.969250000002</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45989.969250000002</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45989.969250000002</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45989.969250000002</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45989.969250000002</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45989.969250000002</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45989.969250000002</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45989.969250000002</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45989.969250000002</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45989.969250000002</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45989.969250000002</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45989.969250000002</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45989.969250000002</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45989.969250000002</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45989.969250000002</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45989.969250000002</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54"/>
      <c r="F26" s="121"/>
      <c r="G26" s="72">
        <f ca="1">IFERROR(NOW()-F26,"-")</f>
        <v>45989.969250000002</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45989.969250000002</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45989.969250000002</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45989.969250000002</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45989.969250000002</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45989.969250000002</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45989.969250000002</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45989.969250000002</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45989.969250000002</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45989.969250000002</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45989.969250000002</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45989.969250000002</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45989.969250000002</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45989.969250000002</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45989.969250000002</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45989.969250000002</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45989.969250000002</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45989.969250000002</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45989.969250000002</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45989.969250000002</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45989.969250000002</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45989.969250000002</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45989.969250000002</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45989.969250000002</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45989.969250000002</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45989.969250000002</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45989.969250000002</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45989.969250000002</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45989.969250000002</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45989.969250000002</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45989.969250000002</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45989.969250000002</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45989.969250000002</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45989.969250000002</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45989.969250000002</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45989.969250000002</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45989.969250000002</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45989.969250000002</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45989.969250000002</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45989.969250000002</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45989.969250000002</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45989.969250000002</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45989.969250000002</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45989.969250000002</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45989.969250000002</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45989.969250000002</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45989.969250000002</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45989.969250000002</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45989.969250000002</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45989.969250000002</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45989.969250000002</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45989.969250000002</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45989.969250000002</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45989.969250000002</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45989.969250000002</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45989.969250000002</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45989.969250000002</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45989.969250000002</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45989.969250000002</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45989.969250000002</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45989.969250000002</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45989.969250000002</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45989.969250000002</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45989.969250000002</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45989.969250000002</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45989.969250000002</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45989.969250000002</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45989.969250000002</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45989.969250000002</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45989.969250000002</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45989.969250000002</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45989.969250000002</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45989.969250000002</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45989.969250000002</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45989.969250000002</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45989.969250000002</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45989.969250000002</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45989.969250000002</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45989.969250000002</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45989.969250000002</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45989.969250000002</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45989.969250000002</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45989.969250000002</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45989.969250000002</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45989.969250000002</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45989.969250000002</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45989.969250000002</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45989.969250000002</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45989.969250000002</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45989.969250000002</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45989.969250000002</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45989.969250000002</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45989.969250000002</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45989.969250000002</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45989.969250000002</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45989.969250000002</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45989.969250000002</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45989.969250000002</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45989.969250000002</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45989.969250000002</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45989.969250000002</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45989.969250000002</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45989.969250000002</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45989.969250000002</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45989.969250000002</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45989.969250000002</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45989.969250000002</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45989.969250000002</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45989.969250000002</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45989.969250000002</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45989.969250000002</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45989.969250000002</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45989.969250000002</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45989.969250000002</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45989.969250000002</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45989.969250000002</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45989.969250000002</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45989.969250000002</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45989.969250000002</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45989.969250000002</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45989.969250000002</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45989.969250000002</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45989.969250000002</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45989.969250000002</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45989.969250000002</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45989.969250000002</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45989.969250000002</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45989.969250000002</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45989.969250000002</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45989.969250000002</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45989.969250000002</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45989.969250000002</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45989.969250000002</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45989.969250000002</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45989.969250000002</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45989.969250000002</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45989.969250000002</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45989.969250000002</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45989.969250000002</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45989.969250000002</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45989.969250000002</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45989.969250000002</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45989.969250000002</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45989.969250000002</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45989.969250000002</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45989.969250000002</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45989.969250000002</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45989.969250000002</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45989.969250000002</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45989.969250000002</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45989.969250000002</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45989.969250000002</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45989.969250000002</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45989.969250000002</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45989.969250000002</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45989.969250000002</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45989.969250000002</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45989.969250000002</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45989.969250000002</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45989.969250000002</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45989.969250000002</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45989.969250000002</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45989.969250000002</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45989.969250000002</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45989.969250000002</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45989.969250000002</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45989.969250000002</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45989.969250000002</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45989.969250000002</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45989.969250000002</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45989.969250000002</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45989.969250000002</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45989.969250000002</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45989.969250000002</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45989.969250000002</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45989.969250000002</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45989.969250000002</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45989.969250000002</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45989.969250000002</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45989.969250000002</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45989.969250000002</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45989.969250000002</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45989.969250000002</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45989.969250000002</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45989.969250000002</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45989.969250000002</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45989.969250000002</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45989.969250000002</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45989.969250000002</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45989.969250000002</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45989.969250000002</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45989.969250000002</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45989.969250000002</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45989.969250000002</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45989.969250000002</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45989.969250000002</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45989.969250000002</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45989.969250000002</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45989.969250000002</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45989.969250000002</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45989.969250000002</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45989.969250000002</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45989.969250000002</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45989.969250000002</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45989.969250000002</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45989.969250000002</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45989.969250000002</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45989.969250000002</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45989.969250000002</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45989.969250000002</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45989.969250000002</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45989.969250000002</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45989.969250000002</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45989.969250000002</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45989.969250000002</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45989.969250000002</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45989.969250000002</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45989.969250000002</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45989.969250000002</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45989.969250000002</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45989.969250000002</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45989.969250000002</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45989.969250000002</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45989.969250000002</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45989.969250000002</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45989.969250000002</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45989.969250000002</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45989.969250000002</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45989.969250000002</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45989.969250000002</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45989.969250000002</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45989.969250000002</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45989.969250000002</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45989.969250000002</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45989.969250000002</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45989.969250000002</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45989.969250000002</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45989.969250000002</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45989.969250000002</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45989.969250000002</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45989.969250000002</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45989.969250000002</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45989.969250000002</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45989.969250000002</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45989.969250000002</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45989.969250000002</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45989.969250000002</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45989.969250000002</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45989.969250000002</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45989.969250000002</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45989.969250000002</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45989.969250000002</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45989.969250000002</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45989.969250000002</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45989.969250000002</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45989.969250000002</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45989.969250000002</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45989.969250000002</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45989.969250000002</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45989.969250000002</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45989.969250000002</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45989.969250000002</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45989.969250000002</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45989.969250000002</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45989.969250000002</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45989.969250000002</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45989.969250000002</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45989.969250000002</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45989.969250000002</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45989.969250000002</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45989.969250000002</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45989.969250000002</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45989.969250000002</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45989.969250000002</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45989.969250000002</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45989.969250000002</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45989.969250000002</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45989.969250000002</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45989.969250000002</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45989.969250000002</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45989.969250000002</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45989.969250000002</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45989.969250000002</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45989.969250000002</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45989.969250000002</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45989.969250000002</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45989.969250000002</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45989.969250000002</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45989.969250000002</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45989.969250000002</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45989.969250000002</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45989.969250000002</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45989.969250000002</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45989.969250000002</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45989.969250000002</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45989.969250000002</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45989.969250000002</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45989.969250000002</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45989.969250000002</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45989.969250000002</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45989.969250000002</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45989.969250000002</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45989.969250000002</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45989.969250000002</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45989.969250000002</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45989.969250000002</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45989.969250000002</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45989.969250000002</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45989.969250000002</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45989.969250000002</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45989.969250000002</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45989.969250000002</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45989.969250000002</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45989.969250000002</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45989.969250000002</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45989.969250000002</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45989.969250000002</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45989.969250000002</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45989.969250000002</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45989.969250000002</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45989.969250000002</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45989.969250000002</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45989.969250000002</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45989.969250000002</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45989.969250000002</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45989.969250000002</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45989.969250000002</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45989.969250000002</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45989.969250000002</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45989.969250000002</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45989.969250000002</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45989.969250000002</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45989.969250000002</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45989.969250000002</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45989.969250000002</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45989.969250000002</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45989.969250000002</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45989.969250000002</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45989.969250000002</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45989.969250000002</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45989.969250000002</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45989.969250000002</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45989.969250000002</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45989.969250000002</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45989.969250000002</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45989.969250000002</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45989.969250000002</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45989.969250000002</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45989.969250000002</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45989.969250000002</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45989.969250000002</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45989.969250000002</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45989.969250000002</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45989.969250000002</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45989.969250000002</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45989.969250000002</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45989.969250000002</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45989.969250000002</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45989.969250000002</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45989.969250000002</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45989.969250000002</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45989.969250000002</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45989.969250000002</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45989.969250000002</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45989.969250000002</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45989.969250000002</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45989.969250000002</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45989.969250000002</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45989.969250000002</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45989.969250000002</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45989.969250000002</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45989.969250000002</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45989.969250000002</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45989.969250000002</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45989.969250000002</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45989.969250000002</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45989.969250000002</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45989.969250000002</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45989.969250000002</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45989.969250000002</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45989.969250000002</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45989.969250000002</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45989.969250000002</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45989.969250000002</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45989.969250000002</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45989.969250000002</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45989.969250000002</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45989.969250000002</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45989.969250000002</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45989.969250000002</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45989.969250000002</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45989.969250000002</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45989.969250000002</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45989.969250000002</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45989.969250000002</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45989.969250000002</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45989.969250000002</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45989.969250000002</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45989.969250000002</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45989.969250000002</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45989.969250000002</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45989.969250000002</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45989.969250000002</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45989.969250000002</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45989.969250000002</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45989.969250000002</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45989.969250000002</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45989.969250000002</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45989.969250000002</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45989.969250000002</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45989.969250000002</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45989.969250000002</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45989.969250000002</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45989.969250000002</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45989.969250000002</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45989.969250000002</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45989.969250000002</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45989.969250000002</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45989.969250000002</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45989.969250000002</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45989.969250000002</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45989.969250000002</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45989.969250000002</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45989.969250000002</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45989.969250000002</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45989.969250000002</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45989.969250000002</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45989.969250000002</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45989.969250000002</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45989.969250000002</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45989.969250000002</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45989.969250000002</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45989.969250000002</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45989.969250000002</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45989.969250000002</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45989.969250000002</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45989.969250000002</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45989.969250000002</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45989.969250000002</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45989.969250000002</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45989.969250000002</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45989.969250000002</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45989.969250000002</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45989.969250000002</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45989.969250000002</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45989.969250000002</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45989.969250000002</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45989.969250000002</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45989.969250000002</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45989.969250000002</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45989.969250000002</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45989.969250000002</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45989.969250000002</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45989.969250000002</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45989.969250000002</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45989.969250000002</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45989.969250000002</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45989.969250000002</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45989.969250000002</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45989.969250000002</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45989.969250000002</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45989.969250000002</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45989.969250000002</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45989.969250000002</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45989.969250000002</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45989.969250000002</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45989.969250000002</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45989.969250000002</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45989.969250000002</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45989.969250000002</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45989.969250000002</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45989.969250000002</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45989.969250000002</v>
      </c>
      <c r="H498" s="121"/>
      <c r="I498" s="119" t="str">
        <f>IFERROR(VLOOKUP(D498,DB!A:F,6,0),"")</f>
        <v/>
      </c>
      <c r="J498" s="119" t="str">
        <f>IFERROR(VLOOKUP(D498,DB!A:G,7,0),"")</f>
        <v/>
      </c>
      <c r="K498" s="122"/>
      <c r="L498" s="149" t="str">
        <f>IFERROR(VLOOKUP(D498,DB!A:I,9,0),"")</f>
        <v/>
      </c>
    </row>
    <row r="499" spans="1:12" ht="31.5" customHeight="1">
      <c r="A499" s="155"/>
      <c r="B499" s="156" t="str">
        <f>IFERROR(VLOOKUP(D499,DB!A:K,11,0),"")</f>
        <v/>
      </c>
      <c r="C499" s="157"/>
      <c r="D499" s="156"/>
      <c r="E499" s="154"/>
      <c r="F499" s="158"/>
      <c r="G499" s="159">
        <f ca="1">IFERROR(NOW()-F499,"-")</f>
        <v>45989.969250000002</v>
      </c>
      <c r="H499" s="158"/>
      <c r="I499" s="156" t="str">
        <f>IFERROR(VLOOKUP(D499,DB!A:F,6,0),"")</f>
        <v/>
      </c>
      <c r="J499" s="156" t="str">
        <f>IFERROR(VLOOKUP(D499,DB!A:G,7,0),"")</f>
        <v/>
      </c>
      <c r="K499" s="160"/>
      <c r="L499" s="161" t="str">
        <f>IFERROR(VLOOKUP(D499,DB!A:I,9,0),"")</f>
        <v/>
      </c>
    </row>
  </sheetData>
  <dataValidations count="2">
    <dataValidation allowBlank="1" showInputMessage="1" showErrorMessage="1" sqref="E1" xr:uid="{9E1BC488-8814-4F8A-8DBE-742B3278AB71}"/>
    <dataValidation type="list" allowBlank="1" showInputMessage="1" showErrorMessage="1" sqref="E2:E4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2025-11-28T20:16:34Z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